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1. Formularz wniosku o przyznanie pomocy (wersja 5z)\"/>
    </mc:Choice>
  </mc:AlternateContent>
  <bookViews>
    <workbookView xWindow="0" yWindow="0" windowWidth="28800" windowHeight="12435" tabRatio="912" activeTab="8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 l="1"/>
  <c r="B20" i="81"/>
  <c r="R70" i="64" l="1"/>
  <c r="B30" i="44"/>
  <c r="B21" i="44"/>
  <c r="B25" i="43"/>
  <c r="B47" i="43"/>
  <c r="AB27" i="28" l="1"/>
  <c r="AB37" i="28" l="1"/>
  <c r="AB33" i="28"/>
  <c r="AB32" i="28" l="1"/>
  <c r="AB30" i="28" s="1"/>
  <c r="AB24" i="28" l="1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AR10" i="66"/>
  <c r="AH3" i="28"/>
  <c r="AB25" i="28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<sst xmlns="http://schemas.openxmlformats.org/spreadsheetml/2006/main" count="825" uniqueCount="504">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</sst>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  <numFmt numFmtId="171" formatCode="#,##0\ [$EUR]"/>
    <numFmt numFmtId="172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4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7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1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69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172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0" fontId="49" fillId="24" borderId="16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left" vertical="center" wrapText="1"/>
    </xf>
    <xf numFmtId="170" fontId="28" fillId="0" borderId="14" xfId="46" applyNumberFormat="1" applyFont="1" applyFill="1" applyBorder="1" applyAlignment="1" applyProtection="1">
      <alignment horizontal="center" vertical="center"/>
    </xf>
    <xf numFmtId="170" fontId="28" fillId="0" borderId="12" xfId="46" applyNumberFormat="1" applyFont="1" applyFill="1" applyBorder="1" applyAlignment="1" applyProtection="1">
      <alignment horizontal="center" vertical="center"/>
    </xf>
    <xf numFmtId="170" fontId="28" fillId="0" borderId="15" xfId="46" applyNumberFormat="1" applyFont="1" applyFill="1" applyBorder="1" applyAlignment="1" applyProtection="1">
      <alignment horizontal="center" vertical="center"/>
    </xf>
    <xf numFmtId="170" fontId="28" fillId="0" borderId="17" xfId="46" applyNumberFormat="1" applyFont="1" applyFill="1" applyBorder="1" applyAlignment="1" applyProtection="1">
      <alignment horizontal="center" vertical="center"/>
    </xf>
    <xf numFmtId="170" fontId="28" fillId="0" borderId="11" xfId="46" applyNumberFormat="1" applyFont="1" applyFill="1" applyBorder="1" applyAlignment="1" applyProtection="1">
      <alignment horizontal="center" vertical="center"/>
    </xf>
    <xf numFmtId="170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40625" defaultRowHeight="12"/>
  <cols>
    <col min="1" max="1" width="2.140625" style="61" customWidth="1"/>
    <col min="2" max="2" width="3" style="61" customWidth="1"/>
    <col min="3" max="6" width="2.85546875" style="61" customWidth="1"/>
    <col min="7" max="7" width="3.5703125" style="61" customWidth="1"/>
    <col min="8" max="23" width="2.85546875" style="61" customWidth="1"/>
    <col min="24" max="24" width="4.42578125" style="61" customWidth="1"/>
    <col min="25" max="35" width="2.85546875" style="61" customWidth="1"/>
    <col min="36" max="36" width="7.5703125" style="61" customWidth="1"/>
    <col min="37" max="16384" width="9.140625" style="61"/>
  </cols>
  <sheetData>
    <row r="1" spans="1:38" s="355" customFormat="1" ht="21" customHeight="1">
      <c r="A1" s="482" t="s">
        <v>208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85" customHeight="1">
      <c r="A3" s="484" t="s">
        <v>269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488" t="s">
        <v>198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74" t="s">
        <v>381</v>
      </c>
      <c r="AK5" s="475"/>
      <c r="AL5" s="475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74"/>
      <c r="AK6" s="475"/>
      <c r="AL6" s="475"/>
    </row>
    <row r="7" spans="1:38" ht="17.25" customHeight="1">
      <c r="A7" s="372" t="s">
        <v>193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3" t="s">
        <v>68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474"/>
      <c r="AK7" s="475"/>
      <c r="AL7" s="475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372" t="s">
        <v>276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91"/>
      <c r="X10" s="392"/>
      <c r="Y10" s="393"/>
      <c r="Z10" s="394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89" t="s">
        <v>277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66"/>
      <c r="X12" s="387" t="s">
        <v>5</v>
      </c>
      <c r="Y12" s="388"/>
      <c r="Z12" s="232"/>
      <c r="AA12" s="390" t="s">
        <v>6</v>
      </c>
      <c r="AB12" s="388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486" t="s">
        <v>272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89" t="s">
        <v>213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66"/>
      <c r="R17" s="392"/>
      <c r="S17" s="393"/>
      <c r="T17" s="394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76" t="s">
        <v>214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96"/>
      <c r="L19" s="397"/>
      <c r="M19" s="398"/>
      <c r="N19" s="398"/>
      <c r="O19" s="398"/>
      <c r="P19" s="398"/>
      <c r="Q19" s="398"/>
      <c r="R19" s="398"/>
      <c r="S19" s="399"/>
      <c r="T19" s="276"/>
      <c r="U19" s="490"/>
      <c r="V19" s="490"/>
      <c r="W19" s="490"/>
      <c r="X19" s="490"/>
      <c r="Y19" s="490"/>
      <c r="Z19" s="490"/>
      <c r="AA19" s="395"/>
      <c r="AB19" s="395"/>
      <c r="AC19" s="395"/>
      <c r="AD19" s="395"/>
      <c r="AE19" s="395"/>
      <c r="AF19" s="276"/>
      <c r="AG19" s="276"/>
      <c r="AH19" s="276"/>
      <c r="AI19" s="276"/>
    </row>
    <row r="20" spans="1:36" s="60" customFormat="1" ht="2.2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400"/>
      <c r="L20" s="401"/>
      <c r="M20" s="402"/>
      <c r="N20" s="402"/>
      <c r="O20" s="402"/>
      <c r="P20" s="402"/>
      <c r="Q20" s="402"/>
      <c r="R20" s="402"/>
      <c r="S20" s="403"/>
      <c r="T20" s="221"/>
      <c r="U20" s="490"/>
      <c r="V20" s="490"/>
      <c r="W20" s="490"/>
      <c r="X20" s="490"/>
      <c r="Y20" s="490"/>
      <c r="Z20" s="490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76" t="s">
        <v>215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221"/>
      <c r="AI21" s="221"/>
    </row>
    <row r="22" spans="1:36" s="60" customFormat="1" ht="3" customHeight="1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377" t="s">
        <v>68</v>
      </c>
      <c r="N24" s="378"/>
      <c r="O24" s="378"/>
      <c r="P24" s="378"/>
      <c r="Q24" s="378"/>
      <c r="R24" s="378"/>
      <c r="S24" s="378"/>
      <c r="T24" s="378"/>
      <c r="U24" s="378"/>
      <c r="V24" s="379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383" t="s">
        <v>184</v>
      </c>
      <c r="B25" s="383"/>
      <c r="C25" s="384" t="s">
        <v>99</v>
      </c>
      <c r="D25" s="385"/>
      <c r="E25" s="385"/>
      <c r="F25" s="385"/>
      <c r="G25" s="386"/>
      <c r="H25" s="74"/>
      <c r="I25" s="387" t="s">
        <v>5</v>
      </c>
      <c r="J25" s="388"/>
      <c r="K25" s="230"/>
      <c r="L25" s="74"/>
      <c r="M25" s="380"/>
      <c r="N25" s="381"/>
      <c r="O25" s="381"/>
      <c r="P25" s="381"/>
      <c r="Q25" s="381"/>
      <c r="R25" s="381"/>
      <c r="S25" s="381"/>
      <c r="T25" s="381"/>
      <c r="U25" s="381"/>
      <c r="V25" s="382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377" t="s">
        <v>68</v>
      </c>
      <c r="N27" s="378"/>
      <c r="O27" s="378"/>
      <c r="P27" s="378"/>
      <c r="Q27" s="378"/>
      <c r="R27" s="378"/>
      <c r="S27" s="378"/>
      <c r="T27" s="378"/>
      <c r="U27" s="378"/>
      <c r="V27" s="379"/>
      <c r="W27" s="225"/>
      <c r="X27" s="225"/>
      <c r="Y27" s="405" t="s">
        <v>68</v>
      </c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</row>
    <row r="28" spans="1:36" s="60" customFormat="1" ht="15" customHeight="1">
      <c r="A28" s="383" t="s">
        <v>216</v>
      </c>
      <c r="B28" s="411"/>
      <c r="C28" s="412" t="s">
        <v>217</v>
      </c>
      <c r="D28" s="413"/>
      <c r="E28" s="413"/>
      <c r="F28" s="413"/>
      <c r="G28" s="414"/>
      <c r="H28" s="74"/>
      <c r="I28" s="387" t="s">
        <v>5</v>
      </c>
      <c r="J28" s="388"/>
      <c r="K28" s="230"/>
      <c r="L28" s="74"/>
      <c r="M28" s="380"/>
      <c r="N28" s="381"/>
      <c r="O28" s="381"/>
      <c r="P28" s="381"/>
      <c r="Q28" s="381"/>
      <c r="R28" s="381"/>
      <c r="S28" s="381"/>
      <c r="T28" s="381"/>
      <c r="U28" s="381"/>
      <c r="V28" s="382"/>
      <c r="W28" s="69"/>
      <c r="X28" s="66"/>
      <c r="Y28" s="408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396" t="s">
        <v>68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415"/>
    </row>
    <row r="31" spans="1:36" s="60" customFormat="1" ht="15" customHeight="1">
      <c r="A31" s="383" t="s">
        <v>218</v>
      </c>
      <c r="B31" s="411"/>
      <c r="C31" s="412" t="s">
        <v>266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4"/>
      <c r="T31" s="387" t="s">
        <v>5</v>
      </c>
      <c r="U31" s="417"/>
      <c r="V31" s="224"/>
      <c r="W31" s="77"/>
      <c r="Y31" s="400"/>
      <c r="Z31" s="401"/>
      <c r="AA31" s="401"/>
      <c r="AB31" s="401"/>
      <c r="AC31" s="401"/>
      <c r="AD31" s="401"/>
      <c r="AE31" s="401"/>
      <c r="AF31" s="401"/>
      <c r="AG31" s="401"/>
      <c r="AH31" s="401"/>
      <c r="AI31" s="416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04" t="s">
        <v>219</v>
      </c>
      <c r="B34" s="404"/>
      <c r="C34" s="418" t="s">
        <v>241</v>
      </c>
      <c r="D34" s="419"/>
      <c r="E34" s="419"/>
      <c r="F34" s="419"/>
      <c r="G34" s="419"/>
      <c r="H34" s="419"/>
      <c r="I34" s="420"/>
      <c r="J34" s="69"/>
      <c r="K34" s="69"/>
      <c r="L34" s="69"/>
      <c r="P34" s="387" t="s">
        <v>5</v>
      </c>
      <c r="Q34" s="387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04" t="s">
        <v>267</v>
      </c>
      <c r="B36" s="404"/>
      <c r="C36" s="421" t="s">
        <v>220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69"/>
      <c r="O36" s="69"/>
      <c r="P36" s="392"/>
      <c r="Q36" s="393"/>
      <c r="R36" s="394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87" t="s">
        <v>268</v>
      </c>
      <c r="B39" s="387"/>
      <c r="C39" s="421" t="s">
        <v>270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69"/>
      <c r="O39" s="69"/>
      <c r="P39" s="392"/>
      <c r="Q39" s="393"/>
      <c r="R39" s="394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421" t="s">
        <v>282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72"/>
    </row>
    <row r="41" spans="1:36" s="60" customFormat="1" ht="20.45" customHeight="1">
      <c r="A41" s="294"/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23" t="s">
        <v>221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491" t="s">
        <v>458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3"/>
      <c r="M44" s="491" t="s">
        <v>222</v>
      </c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3"/>
      <c r="Y44" s="491" t="s">
        <v>397</v>
      </c>
      <c r="Z44" s="492"/>
      <c r="AA44" s="492"/>
      <c r="AB44" s="492"/>
      <c r="AC44" s="492"/>
      <c r="AD44" s="492"/>
      <c r="AE44" s="492"/>
      <c r="AF44" s="492"/>
      <c r="AG44" s="492"/>
      <c r="AH44" s="492"/>
      <c r="AI44" s="493"/>
    </row>
    <row r="45" spans="1:36" ht="21.6" customHeight="1">
      <c r="A45" s="497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9"/>
      <c r="M45" s="424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6"/>
      <c r="Y45" s="494" t="s">
        <v>68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6" ht="15" customHeight="1">
      <c r="A46" s="427" t="s">
        <v>398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9"/>
      <c r="M46" s="427" t="s">
        <v>399</v>
      </c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1:36" ht="15" customHeight="1">
      <c r="A47" s="497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9"/>
      <c r="M47" s="430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2"/>
    </row>
    <row r="48" spans="1:36" ht="15" customHeight="1">
      <c r="A48" s="427" t="s">
        <v>400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9"/>
      <c r="M48" s="491" t="s">
        <v>401</v>
      </c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3"/>
      <c r="Y48" s="491" t="s">
        <v>428</v>
      </c>
      <c r="Z48" s="492"/>
      <c r="AA48" s="492"/>
      <c r="AB48" s="492"/>
      <c r="AC48" s="492"/>
      <c r="AD48" s="492"/>
      <c r="AE48" s="492"/>
      <c r="AF48" s="492"/>
      <c r="AG48" s="492"/>
      <c r="AH48" s="492"/>
      <c r="AI48" s="493"/>
    </row>
    <row r="49" spans="1:35" ht="15" customHeight="1">
      <c r="A49" s="497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9"/>
      <c r="M49" s="424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6"/>
      <c r="Y49" s="400" t="s">
        <v>68</v>
      </c>
      <c r="Z49" s="401"/>
      <c r="AA49" s="401"/>
      <c r="AB49" s="401"/>
      <c r="AC49" s="401"/>
      <c r="AD49" s="401"/>
      <c r="AE49" s="401"/>
      <c r="AF49" s="401"/>
      <c r="AG49" s="401"/>
      <c r="AH49" s="401"/>
      <c r="AI49" s="416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422" t="s">
        <v>275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83"/>
      <c r="U51" s="83"/>
      <c r="V51" s="387" t="s">
        <v>5</v>
      </c>
      <c r="W51" s="388"/>
      <c r="X51" s="232"/>
      <c r="Y51" s="390" t="s">
        <v>6</v>
      </c>
      <c r="Z51" s="388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422" t="s">
        <v>223</v>
      </c>
      <c r="B52" s="422"/>
      <c r="C52" s="422"/>
      <c r="D52" s="422"/>
      <c r="E52" s="422"/>
      <c r="F52" s="422"/>
      <c r="G52" s="422"/>
      <c r="H52" s="83"/>
      <c r="I52" s="422" t="s">
        <v>271</v>
      </c>
      <c r="J52" s="422"/>
      <c r="K52" s="422"/>
      <c r="L52" s="422"/>
      <c r="M52" s="422"/>
      <c r="N52" s="422"/>
      <c r="O52" s="422"/>
      <c r="P52" s="422"/>
      <c r="Q52" s="422"/>
      <c r="R52" s="422" t="s">
        <v>224</v>
      </c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38" t="s">
        <v>187</v>
      </c>
      <c r="B53" s="439"/>
      <c r="C53" s="439"/>
      <c r="D53" s="439"/>
      <c r="E53" s="439"/>
      <c r="F53" s="439"/>
      <c r="G53" s="440"/>
      <c r="H53" s="85"/>
      <c r="I53" s="441"/>
      <c r="J53" s="443"/>
      <c r="K53" s="215" t="s">
        <v>375</v>
      </c>
      <c r="L53" s="441"/>
      <c r="M53" s="443"/>
      <c r="N53" s="215" t="s">
        <v>375</v>
      </c>
      <c r="O53" s="441"/>
      <c r="P53" s="446"/>
      <c r="Q53" s="85"/>
      <c r="R53" s="441" t="s">
        <v>68</v>
      </c>
      <c r="S53" s="442"/>
      <c r="T53" s="442"/>
      <c r="U53" s="442"/>
      <c r="V53" s="442"/>
      <c r="W53" s="442"/>
      <c r="X53" s="443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45" t="s">
        <v>402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76" t="s">
        <v>362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</row>
    <row r="57" spans="1:35" ht="2.25" customHeight="1">
      <c r="A57" s="444"/>
      <c r="B57" s="444"/>
      <c r="C57" s="444"/>
      <c r="D57" s="444"/>
      <c r="E57" s="44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371" t="s">
        <v>225</v>
      </c>
      <c r="B58" s="371"/>
      <c r="C58" s="371"/>
      <c r="D58" s="371"/>
      <c r="E58" s="371"/>
      <c r="F58" s="371"/>
      <c r="G58" s="371"/>
      <c r="H58" s="371" t="s">
        <v>226</v>
      </c>
      <c r="I58" s="371"/>
      <c r="J58" s="371"/>
      <c r="K58" s="371"/>
      <c r="L58" s="371"/>
      <c r="M58" s="371"/>
      <c r="N58" s="371"/>
      <c r="O58" s="371"/>
      <c r="P58" s="371"/>
      <c r="Q58" s="371"/>
      <c r="R58" s="371" t="s">
        <v>227</v>
      </c>
      <c r="S58" s="371"/>
      <c r="T58" s="371"/>
      <c r="U58" s="371"/>
      <c r="V58" s="371"/>
      <c r="W58" s="371"/>
      <c r="X58" s="371"/>
      <c r="Y58" s="371"/>
      <c r="Z58" s="371" t="s">
        <v>228</v>
      </c>
      <c r="AA58" s="371"/>
      <c r="AB58" s="371"/>
      <c r="AC58" s="371"/>
      <c r="AD58" s="371"/>
      <c r="AE58" s="371"/>
      <c r="AF58" s="371"/>
      <c r="AG58" s="371"/>
      <c r="AH58" s="371"/>
      <c r="AI58" s="371"/>
    </row>
    <row r="59" spans="1:35" s="245" customFormat="1" ht="15.95" customHeight="1">
      <c r="A59" s="436" t="s">
        <v>52</v>
      </c>
      <c r="B59" s="436"/>
      <c r="C59" s="436"/>
      <c r="D59" s="436"/>
      <c r="E59" s="436"/>
      <c r="F59" s="436"/>
      <c r="G59" s="436"/>
      <c r="H59" s="437" t="s">
        <v>68</v>
      </c>
      <c r="I59" s="437"/>
      <c r="J59" s="437"/>
      <c r="K59" s="437"/>
      <c r="L59" s="437"/>
      <c r="M59" s="437"/>
      <c r="N59" s="437"/>
      <c r="O59" s="437"/>
      <c r="P59" s="437"/>
      <c r="Q59" s="43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</row>
    <row r="60" spans="1:35" s="91" customFormat="1" ht="10.5" customHeight="1">
      <c r="A60" s="360" t="s">
        <v>229</v>
      </c>
      <c r="B60" s="361"/>
      <c r="C60" s="361"/>
      <c r="D60" s="361"/>
      <c r="E60" s="361"/>
      <c r="F60" s="361"/>
      <c r="G60" s="362"/>
      <c r="H60" s="360" t="s">
        <v>230</v>
      </c>
      <c r="I60" s="361"/>
      <c r="J60" s="361"/>
      <c r="K60" s="361"/>
      <c r="L60" s="361"/>
      <c r="M60" s="361"/>
      <c r="N60" s="361"/>
      <c r="O60" s="361"/>
      <c r="P60" s="361"/>
      <c r="Q60" s="362"/>
      <c r="R60" s="360" t="s">
        <v>231</v>
      </c>
      <c r="S60" s="361"/>
      <c r="T60" s="361"/>
      <c r="U60" s="361"/>
      <c r="V60" s="361"/>
      <c r="W60" s="361"/>
      <c r="X60" s="361"/>
      <c r="Y60" s="362"/>
      <c r="Z60" s="360" t="s">
        <v>232</v>
      </c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1:35" s="245" customFormat="1" ht="15.95" customHeight="1">
      <c r="A61" s="357"/>
      <c r="B61" s="358"/>
      <c r="C61" s="358"/>
      <c r="D61" s="358"/>
      <c r="E61" s="358"/>
      <c r="F61" s="358"/>
      <c r="G61" s="359"/>
      <c r="H61" s="357"/>
      <c r="I61" s="358"/>
      <c r="J61" s="358"/>
      <c r="K61" s="358"/>
      <c r="L61" s="358"/>
      <c r="M61" s="358"/>
      <c r="N61" s="358"/>
      <c r="O61" s="358"/>
      <c r="P61" s="358"/>
      <c r="Q61" s="359"/>
      <c r="R61" s="357"/>
      <c r="S61" s="358"/>
      <c r="T61" s="358"/>
      <c r="U61" s="358"/>
      <c r="V61" s="358"/>
      <c r="W61" s="358"/>
      <c r="X61" s="358"/>
      <c r="Y61" s="359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</row>
    <row r="62" spans="1:35" s="92" customFormat="1" ht="10.5" customHeight="1">
      <c r="A62" s="360" t="s">
        <v>233</v>
      </c>
      <c r="B62" s="361"/>
      <c r="C62" s="361"/>
      <c r="D62" s="361"/>
      <c r="E62" s="361"/>
      <c r="F62" s="361"/>
      <c r="G62" s="362"/>
      <c r="H62" s="360" t="s">
        <v>234</v>
      </c>
      <c r="I62" s="361"/>
      <c r="J62" s="361"/>
      <c r="K62" s="361"/>
      <c r="L62" s="361"/>
      <c r="M62" s="361"/>
      <c r="N62" s="361"/>
      <c r="O62" s="361"/>
      <c r="P62" s="361"/>
      <c r="Q62" s="362"/>
      <c r="R62" s="363" t="s">
        <v>389</v>
      </c>
      <c r="S62" s="364"/>
      <c r="T62" s="364"/>
      <c r="U62" s="364"/>
      <c r="V62" s="364"/>
      <c r="W62" s="364"/>
      <c r="X62" s="364"/>
      <c r="Y62" s="365"/>
      <c r="Z62" s="360" t="s">
        <v>493</v>
      </c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1:35" s="246" customFormat="1" ht="15.95" customHeight="1">
      <c r="A63" s="357"/>
      <c r="B63" s="358"/>
      <c r="C63" s="358"/>
      <c r="D63" s="358"/>
      <c r="E63" s="358"/>
      <c r="F63" s="358"/>
      <c r="G63" s="359"/>
      <c r="H63" s="357"/>
      <c r="I63" s="358"/>
      <c r="J63" s="358"/>
      <c r="K63" s="358"/>
      <c r="L63" s="358"/>
      <c r="M63" s="358"/>
      <c r="N63" s="358"/>
      <c r="O63" s="358"/>
      <c r="P63" s="358"/>
      <c r="Q63" s="359"/>
      <c r="R63" s="447"/>
      <c r="S63" s="448"/>
      <c r="T63" s="448"/>
      <c r="U63" s="448"/>
      <c r="V63" s="448"/>
      <c r="W63" s="448"/>
      <c r="X63" s="448"/>
      <c r="Y63" s="449"/>
      <c r="Z63" s="447"/>
      <c r="AA63" s="448"/>
      <c r="AB63" s="448"/>
      <c r="AC63" s="448"/>
      <c r="AD63" s="448"/>
      <c r="AE63" s="448"/>
      <c r="AF63" s="448"/>
      <c r="AG63" s="448"/>
      <c r="AH63" s="448"/>
      <c r="AI63" s="449"/>
    </row>
    <row r="64" spans="1:35" s="89" customFormat="1" ht="10.5" customHeight="1">
      <c r="A64" s="363" t="s">
        <v>492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5"/>
    </row>
    <row r="65" spans="1:35" s="245" customFormat="1" ht="15.9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3.1" customHeight="1">
      <c r="A67" s="369" t="s">
        <v>459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360" t="s">
        <v>128</v>
      </c>
      <c r="B69" s="361"/>
      <c r="C69" s="361"/>
      <c r="D69" s="361"/>
      <c r="E69" s="361"/>
      <c r="F69" s="361"/>
      <c r="G69" s="362"/>
      <c r="H69" s="371" t="s">
        <v>129</v>
      </c>
      <c r="I69" s="371"/>
      <c r="J69" s="371"/>
      <c r="K69" s="371"/>
      <c r="L69" s="371"/>
      <c r="M69" s="371"/>
      <c r="N69" s="371"/>
      <c r="O69" s="371"/>
      <c r="P69" s="371"/>
      <c r="Q69" s="371"/>
      <c r="R69" s="371" t="s">
        <v>130</v>
      </c>
      <c r="S69" s="371"/>
      <c r="T69" s="371"/>
      <c r="U69" s="371"/>
      <c r="V69" s="371"/>
      <c r="W69" s="371"/>
      <c r="X69" s="371"/>
      <c r="Y69" s="371"/>
      <c r="Z69" s="371" t="s">
        <v>131</v>
      </c>
      <c r="AA69" s="371"/>
      <c r="AB69" s="371"/>
      <c r="AC69" s="371"/>
      <c r="AD69" s="371"/>
      <c r="AE69" s="371"/>
      <c r="AF69" s="371"/>
      <c r="AG69" s="371"/>
      <c r="AH69" s="371"/>
      <c r="AI69" s="371"/>
    </row>
    <row r="70" spans="1:35" s="245" customFormat="1" ht="15.95" customHeight="1">
      <c r="A70" s="366" t="s">
        <v>68</v>
      </c>
      <c r="B70" s="366"/>
      <c r="C70" s="366"/>
      <c r="D70" s="366"/>
      <c r="E70" s="366"/>
      <c r="F70" s="366"/>
      <c r="G70" s="366"/>
      <c r="H70" s="366" t="str">
        <f>IF(A70&lt;&gt;"Polska","nie dotyczy","(wybierz z listy)")</f>
        <v>nie dotyczy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7" t="str">
        <f>IF(A70&lt;&gt;"Polska","nie dotyczy","")</f>
        <v>nie dotyczy</v>
      </c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</row>
    <row r="71" spans="1:35" s="91" customFormat="1" ht="11.25" customHeight="1">
      <c r="A71" s="360" t="s">
        <v>135</v>
      </c>
      <c r="B71" s="361"/>
      <c r="C71" s="361"/>
      <c r="D71" s="361"/>
      <c r="E71" s="361"/>
      <c r="F71" s="361"/>
      <c r="G71" s="362"/>
      <c r="H71" s="360" t="s">
        <v>134</v>
      </c>
      <c r="I71" s="361"/>
      <c r="J71" s="361"/>
      <c r="K71" s="361"/>
      <c r="L71" s="361"/>
      <c r="M71" s="361"/>
      <c r="N71" s="361"/>
      <c r="O71" s="361"/>
      <c r="P71" s="361"/>
      <c r="Q71" s="362"/>
      <c r="R71" s="360" t="s">
        <v>133</v>
      </c>
      <c r="S71" s="361"/>
      <c r="T71" s="361"/>
      <c r="U71" s="361"/>
      <c r="V71" s="361"/>
      <c r="W71" s="361"/>
      <c r="X71" s="361"/>
      <c r="Y71" s="362"/>
      <c r="Z71" s="360" t="s">
        <v>132</v>
      </c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1:35" s="245" customFormat="1" ht="15.95" customHeight="1">
      <c r="A72" s="357"/>
      <c r="B72" s="358"/>
      <c r="C72" s="358"/>
      <c r="D72" s="358"/>
      <c r="E72" s="358"/>
      <c r="F72" s="358"/>
      <c r="G72" s="359"/>
      <c r="H72" s="357"/>
      <c r="I72" s="358"/>
      <c r="J72" s="358"/>
      <c r="K72" s="358"/>
      <c r="L72" s="358"/>
      <c r="M72" s="358"/>
      <c r="N72" s="358"/>
      <c r="O72" s="358"/>
      <c r="P72" s="358"/>
      <c r="Q72" s="359"/>
      <c r="R72" s="357"/>
      <c r="S72" s="358"/>
      <c r="T72" s="358"/>
      <c r="U72" s="358"/>
      <c r="V72" s="358"/>
      <c r="W72" s="358"/>
      <c r="X72" s="358"/>
      <c r="Y72" s="359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</row>
    <row r="73" spans="1:35" s="92" customFormat="1" ht="11.25" customHeight="1">
      <c r="A73" s="360" t="s">
        <v>136</v>
      </c>
      <c r="B73" s="361"/>
      <c r="C73" s="361"/>
      <c r="D73" s="361"/>
      <c r="E73" s="361"/>
      <c r="F73" s="361"/>
      <c r="G73" s="362"/>
      <c r="H73" s="360" t="s">
        <v>137</v>
      </c>
      <c r="I73" s="361"/>
      <c r="J73" s="361"/>
      <c r="K73" s="361"/>
      <c r="L73" s="361"/>
      <c r="M73" s="361"/>
      <c r="N73" s="361"/>
      <c r="O73" s="361"/>
      <c r="P73" s="361"/>
      <c r="Q73" s="362"/>
      <c r="R73" s="360" t="s">
        <v>491</v>
      </c>
      <c r="S73" s="361"/>
      <c r="T73" s="361"/>
      <c r="U73" s="361"/>
      <c r="V73" s="361"/>
      <c r="W73" s="361"/>
      <c r="X73" s="361"/>
      <c r="Y73" s="362"/>
      <c r="Z73" s="360" t="s">
        <v>486</v>
      </c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1:35" s="246" customFormat="1" ht="15.95" customHeight="1">
      <c r="A74" s="357"/>
      <c r="B74" s="358"/>
      <c r="C74" s="358"/>
      <c r="D74" s="358"/>
      <c r="E74" s="358"/>
      <c r="F74" s="358"/>
      <c r="G74" s="359"/>
      <c r="H74" s="357"/>
      <c r="I74" s="358"/>
      <c r="J74" s="358"/>
      <c r="K74" s="358"/>
      <c r="L74" s="358"/>
      <c r="M74" s="358"/>
      <c r="N74" s="358"/>
      <c r="O74" s="358"/>
      <c r="P74" s="358"/>
      <c r="Q74" s="359"/>
      <c r="R74" s="447"/>
      <c r="S74" s="448"/>
      <c r="T74" s="448"/>
      <c r="U74" s="448"/>
      <c r="V74" s="448"/>
      <c r="W74" s="448"/>
      <c r="X74" s="448"/>
      <c r="Y74" s="449"/>
      <c r="Z74" s="447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 s="89" customFormat="1" ht="10.5" customHeight="1">
      <c r="A75" s="454" t="s">
        <v>487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6"/>
      <c r="R75" s="457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9"/>
    </row>
    <row r="76" spans="1:35" s="245" customFormat="1" ht="15.9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53" t="s">
        <v>372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</row>
    <row r="79" spans="1:35" s="60" customFormat="1" ht="2.25" customHeight="1">
      <c r="A79" s="444"/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s="248" customFormat="1" ht="15" customHeight="1">
      <c r="A80" s="450" t="s">
        <v>1</v>
      </c>
      <c r="B80" s="450"/>
      <c r="C80" s="476" t="s">
        <v>97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 t="s">
        <v>77</v>
      </c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8" t="s">
        <v>78</v>
      </c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</row>
    <row r="81" spans="1:38" ht="15" customHeight="1">
      <c r="A81" s="452" t="s">
        <v>235</v>
      </c>
      <c r="B81" s="452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</row>
    <row r="82" spans="1:38" ht="15" customHeight="1">
      <c r="A82" s="452" t="s">
        <v>236</v>
      </c>
      <c r="B82" s="452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</row>
    <row r="83" spans="1:38" ht="15" customHeight="1">
      <c r="A83" s="452" t="s">
        <v>237</v>
      </c>
      <c r="B83" s="452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</row>
    <row r="84" spans="1:38" s="231" customFormat="1" ht="15" customHeight="1">
      <c r="A84" s="452" t="s">
        <v>2</v>
      </c>
      <c r="B84" s="452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79" t="s">
        <v>238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61" t="s">
        <v>239</v>
      </c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1" t="s">
        <v>240</v>
      </c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 t="s">
        <v>439</v>
      </c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5"/>
      <c r="AK89" s="251"/>
      <c r="AL89" s="251"/>
    </row>
    <row r="90" spans="1:38" s="186" customFormat="1" ht="15.95" customHeight="1">
      <c r="A90" s="466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6"/>
      <c r="N90" s="467"/>
      <c r="O90" s="467"/>
      <c r="P90" s="467"/>
      <c r="Q90" s="467"/>
      <c r="R90" s="467"/>
      <c r="S90" s="467"/>
      <c r="T90" s="467"/>
      <c r="U90" s="467"/>
      <c r="V90" s="467"/>
      <c r="W90" s="468"/>
      <c r="X90" s="469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8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80" t="s">
        <v>466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</row>
    <row r="93" spans="1:38" ht="2.25" customHeight="1">
      <c r="A93" s="481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</row>
    <row r="94" spans="1:38" s="89" customFormat="1" ht="9" customHeight="1">
      <c r="A94" s="371" t="s">
        <v>138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 t="s">
        <v>139</v>
      </c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 t="s">
        <v>498</v>
      </c>
      <c r="AA94" s="371"/>
      <c r="AB94" s="371"/>
      <c r="AC94" s="371"/>
      <c r="AD94" s="371"/>
      <c r="AE94" s="371"/>
      <c r="AF94" s="371"/>
      <c r="AG94" s="371"/>
      <c r="AH94" s="371"/>
      <c r="AI94" s="371"/>
    </row>
    <row r="95" spans="1:38" s="247" customFormat="1" ht="15.9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</row>
    <row r="96" spans="1:38" s="89" customFormat="1" ht="9" customHeight="1">
      <c r="A96" s="371" t="s">
        <v>499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</row>
    <row r="97" spans="1:35" s="247" customFormat="1" ht="15.95" customHeight="1">
      <c r="A97" s="460"/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</row>
    <row r="98" spans="1:35" s="247" customFormat="1" ht="15.95" customHeight="1">
      <c r="A98" s="470" t="s">
        <v>490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373" t="s">
        <v>5</v>
      </c>
      <c r="AE98" s="472"/>
      <c r="AF98" s="472"/>
      <c r="AG98" s="472"/>
      <c r="AH98" s="472"/>
      <c r="AI98" s="473"/>
    </row>
    <row r="99" spans="1:35" s="90" customFormat="1" ht="14.1" customHeight="1">
      <c r="A99" s="451" t="s">
        <v>403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40625" defaultRowHeight="12"/>
  <cols>
    <col min="1" max="1" width="3.42578125" style="59" customWidth="1"/>
    <col min="2" max="2" width="3.140625" style="59" customWidth="1"/>
    <col min="3" max="3" width="2.85546875" style="59" customWidth="1"/>
    <col min="4" max="4" width="3" style="59" customWidth="1"/>
    <col min="5" max="5" width="2.5703125" style="59" customWidth="1"/>
    <col min="6" max="13" width="3" style="59" customWidth="1"/>
    <col min="14" max="15" width="3.42578125" style="59" customWidth="1"/>
    <col min="16" max="17" width="2.85546875" style="59" customWidth="1"/>
    <col min="18" max="18" width="2.5703125" style="59" customWidth="1"/>
    <col min="19" max="19" width="3.140625" style="59" customWidth="1"/>
    <col min="20" max="26" width="3" style="59" customWidth="1"/>
    <col min="27" max="27" width="3.42578125" style="59" customWidth="1"/>
    <col min="28" max="31" width="3" style="59" customWidth="1"/>
    <col min="32" max="34" width="2.85546875" style="59" customWidth="1"/>
    <col min="35" max="35" width="2.5703125" style="59" customWidth="1"/>
    <col min="36" max="36" width="6.5703125" style="59" customWidth="1"/>
    <col min="37" max="37" width="25.42578125" style="59" hidden="1" customWidth="1"/>
    <col min="38" max="38" width="9.140625" style="59"/>
    <col min="39" max="39" width="9.85546875" style="59" bestFit="1" customWidth="1"/>
    <col min="40" max="40" width="10.42578125" style="59" bestFit="1" customWidth="1"/>
    <col min="41" max="16384" width="9.140625" style="59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389" t="s">
        <v>202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6"/>
      <c r="X2" s="554"/>
      <c r="Y2" s="555"/>
      <c r="Z2" s="556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00000000000001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49" t="s">
        <v>5</v>
      </c>
      <c r="AD3" s="550"/>
      <c r="AE3" s="354"/>
      <c r="AF3" s="547" t="s">
        <v>6</v>
      </c>
      <c r="AG3" s="548"/>
      <c r="AH3" s="105" t="str">
        <f>IF(AE3="x","","x")</f>
        <v>x</v>
      </c>
      <c r="AI3" s="107"/>
    </row>
    <row r="4" spans="1:37" ht="17.100000000000001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5" customHeight="1">
      <c r="A5" s="51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04" t="s">
        <v>195</v>
      </c>
      <c r="U5" s="504"/>
      <c r="V5" s="504"/>
      <c r="W5" s="504"/>
      <c r="X5" s="504"/>
      <c r="Y5" s="504"/>
      <c r="Z5" s="504"/>
      <c r="AA5" s="504"/>
      <c r="AB5" s="504" t="s">
        <v>111</v>
      </c>
      <c r="AC5" s="504"/>
      <c r="AD5" s="504"/>
      <c r="AE5" s="504"/>
      <c r="AF5" s="504"/>
      <c r="AG5" s="504"/>
      <c r="AH5" s="504"/>
      <c r="AI5" s="504"/>
    </row>
    <row r="6" spans="1:37" ht="24.95" customHeight="1">
      <c r="A6" s="502" t="s">
        <v>358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</row>
    <row r="7" spans="1:37" ht="17.100000000000001" customHeight="1">
      <c r="A7" s="502" t="s">
        <v>165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>
        <f>SUM(T8:T10)</f>
        <v>0</v>
      </c>
      <c r="U7" s="503"/>
      <c r="V7" s="503"/>
      <c r="W7" s="503"/>
      <c r="X7" s="503"/>
      <c r="Y7" s="503"/>
      <c r="Z7" s="503"/>
      <c r="AA7" s="503"/>
      <c r="AB7" s="503">
        <f>SUM(AB8:AB10)</f>
        <v>0</v>
      </c>
      <c r="AC7" s="503"/>
      <c r="AD7" s="503"/>
      <c r="AE7" s="503"/>
      <c r="AF7" s="503"/>
      <c r="AG7" s="503"/>
      <c r="AH7" s="503"/>
      <c r="AI7" s="503"/>
    </row>
    <row r="8" spans="1:37" ht="17.100000000000001" customHeight="1">
      <c r="A8" s="500" t="s">
        <v>352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</row>
    <row r="9" spans="1:37" ht="17.100000000000001" customHeight="1">
      <c r="A9" s="500" t="s">
        <v>353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</row>
    <row r="10" spans="1:37" ht="17.100000000000001" customHeight="1">
      <c r="A10" s="519" t="s">
        <v>351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</row>
    <row r="11" spans="1:37" ht="17.100000000000001" customHeight="1">
      <c r="A11" s="502" t="s">
        <v>166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</row>
    <row r="12" spans="1:37" ht="17.100000000000001" customHeight="1">
      <c r="A12" s="502" t="s">
        <v>167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1"/>
      <c r="U12" s="501"/>
      <c r="V12" s="501"/>
      <c r="W12" s="501"/>
      <c r="X12" s="501"/>
      <c r="Y12" s="501"/>
      <c r="Z12" s="501"/>
      <c r="AA12" s="501"/>
      <c r="AB12" s="553"/>
      <c r="AC12" s="553"/>
      <c r="AD12" s="553"/>
      <c r="AE12" s="553"/>
      <c r="AF12" s="553"/>
      <c r="AG12" s="553"/>
      <c r="AH12" s="553"/>
      <c r="AI12" s="553"/>
      <c r="AJ12" s="59" t="s">
        <v>125</v>
      </c>
    </row>
    <row r="13" spans="1:37" ht="17.100000000000001" customHeight="1">
      <c r="A13" s="502" t="s">
        <v>201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3">
        <f>SUM(T6,T7,T11,T12)</f>
        <v>0</v>
      </c>
      <c r="U13" s="503"/>
      <c r="V13" s="503"/>
      <c r="W13" s="503"/>
      <c r="X13" s="503"/>
      <c r="Y13" s="503"/>
      <c r="Z13" s="503"/>
      <c r="AA13" s="503"/>
      <c r="AB13" s="503">
        <f>SUM(AB6,AB7,AB11)</f>
        <v>0</v>
      </c>
      <c r="AC13" s="503"/>
      <c r="AD13" s="503"/>
      <c r="AE13" s="503"/>
      <c r="AF13" s="503"/>
      <c r="AG13" s="503"/>
      <c r="AH13" s="503"/>
      <c r="AI13" s="503"/>
    </row>
    <row r="14" spans="1:37" ht="17.100000000000001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00000000000001" customHeight="1">
      <c r="A15" s="512" t="s">
        <v>339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K15" s="124" t="s">
        <v>68</v>
      </c>
    </row>
    <row r="16" spans="1:37" ht="17.100000000000001" customHeight="1">
      <c r="A16" s="511" t="s">
        <v>440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03">
        <f ca="1">IFERROR(Zal_B_VII_B71!AE5,"")</f>
        <v>0</v>
      </c>
      <c r="AC16" s="503"/>
      <c r="AD16" s="503"/>
      <c r="AE16" s="503"/>
      <c r="AF16" s="503"/>
      <c r="AG16" s="503"/>
      <c r="AH16" s="503"/>
      <c r="AI16" s="503"/>
      <c r="AK16" s="103" t="s">
        <v>127</v>
      </c>
    </row>
    <row r="17" spans="1:45" ht="24.95" customHeight="1">
      <c r="A17" s="546" t="s">
        <v>340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25">
        <v>500000</v>
      </c>
    </row>
    <row r="18" spans="1:45" ht="17.100000000000001" customHeight="1">
      <c r="A18" s="508" t="s">
        <v>476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10"/>
      <c r="AB18" s="505">
        <v>500000</v>
      </c>
      <c r="AC18" s="506"/>
      <c r="AD18" s="506"/>
      <c r="AE18" s="506"/>
      <c r="AF18" s="506"/>
      <c r="AG18" s="506"/>
      <c r="AH18" s="506"/>
      <c r="AI18" s="507"/>
      <c r="AK18" s="125"/>
    </row>
    <row r="19" spans="1:45" ht="17.100000000000001" customHeight="1">
      <c r="A19" s="513" t="s">
        <v>341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  <c r="AB19" s="516" t="s">
        <v>112</v>
      </c>
      <c r="AC19" s="517"/>
      <c r="AD19" s="517"/>
      <c r="AE19" s="517"/>
      <c r="AF19" s="517"/>
      <c r="AG19" s="517"/>
      <c r="AH19" s="517"/>
      <c r="AI19" s="518"/>
    </row>
    <row r="20" spans="1:45" s="104" customFormat="1" ht="17.100000000000001" customHeight="1">
      <c r="A20" s="504" t="s">
        <v>342</v>
      </c>
      <c r="B20" s="504"/>
      <c r="C20" s="504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01"/>
      <c r="AC20" s="501"/>
      <c r="AD20" s="501"/>
      <c r="AE20" s="501"/>
      <c r="AF20" s="501"/>
      <c r="AG20" s="501"/>
      <c r="AH20" s="501"/>
      <c r="AI20" s="501"/>
      <c r="AJ20" s="59"/>
    </row>
    <row r="21" spans="1:45" s="104" customFormat="1" ht="17.100000000000001" customHeight="1">
      <c r="A21" s="504" t="s">
        <v>343</v>
      </c>
      <c r="B21" s="504"/>
      <c r="C21" s="504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01"/>
      <c r="AC21" s="501"/>
      <c r="AD21" s="501"/>
      <c r="AE21" s="501"/>
      <c r="AF21" s="501"/>
      <c r="AG21" s="501"/>
      <c r="AH21" s="501"/>
      <c r="AI21" s="501"/>
      <c r="AJ21" s="59"/>
    </row>
    <row r="22" spans="1:45" s="104" customFormat="1" ht="17.100000000000001" customHeight="1">
      <c r="A22" s="504" t="s">
        <v>344</v>
      </c>
      <c r="B22" s="504"/>
      <c r="C22" s="504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01"/>
      <c r="AC22" s="501"/>
      <c r="AD22" s="501"/>
      <c r="AE22" s="501"/>
      <c r="AF22" s="501"/>
      <c r="AG22" s="501"/>
      <c r="AH22" s="501"/>
      <c r="AI22" s="501"/>
      <c r="AJ22" s="59"/>
    </row>
    <row r="23" spans="1:45" s="104" customFormat="1" ht="17.100000000000001" customHeight="1">
      <c r="A23" s="541" t="s">
        <v>345</v>
      </c>
      <c r="B23" s="541"/>
      <c r="C23" s="541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01"/>
      <c r="AC23" s="501"/>
      <c r="AD23" s="501"/>
      <c r="AE23" s="501"/>
      <c r="AF23" s="501"/>
      <c r="AG23" s="501"/>
      <c r="AH23" s="501"/>
      <c r="AI23" s="501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36" t="s">
        <v>346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5" customHeight="1">
      <c r="A25" s="508" t="s">
        <v>477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10"/>
      <c r="AB25" s="538">
        <f ca="1">IFERROR(IF(AB18="ND",IF(AB16&gt;0,AB16,"Nie dotyczy"),IF(SUM(AB18-AB24)&gt;AB16,AB16,SUM(AB18-AB24))),0)</f>
        <v>0</v>
      </c>
      <c r="AC25" s="539"/>
      <c r="AD25" s="539"/>
      <c r="AE25" s="539"/>
      <c r="AF25" s="539"/>
      <c r="AG25" s="539"/>
      <c r="AH25" s="539"/>
      <c r="AI25" s="540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00000000000001" customHeight="1">
      <c r="A26" s="521" t="s">
        <v>140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L26" s="252"/>
      <c r="AM26" s="252"/>
      <c r="AN26" s="252"/>
      <c r="AO26" s="252"/>
      <c r="AP26" s="252"/>
      <c r="AQ26" s="252"/>
      <c r="AR26" s="252"/>
      <c r="AS26" s="252"/>
    </row>
    <row r="27" spans="1:45" ht="17.100000000000001" customHeight="1">
      <c r="A27" s="527" t="s">
        <v>354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03">
        <f>SUM(AB28:AI29)</f>
        <v>0</v>
      </c>
      <c r="AC27" s="503"/>
      <c r="AD27" s="503"/>
      <c r="AE27" s="503"/>
      <c r="AF27" s="503"/>
      <c r="AG27" s="503"/>
      <c r="AH27" s="503"/>
      <c r="AI27" s="503"/>
    </row>
    <row r="28" spans="1:45" ht="17.100000000000001" customHeight="1">
      <c r="A28" s="527" t="s">
        <v>141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9"/>
      <c r="AC28" s="529"/>
      <c r="AD28" s="529"/>
      <c r="AE28" s="529"/>
      <c r="AF28" s="529"/>
      <c r="AG28" s="529"/>
      <c r="AH28" s="529"/>
      <c r="AI28" s="529"/>
    </row>
    <row r="29" spans="1:45" ht="17.100000000000001" customHeight="1">
      <c r="A29" s="527" t="s">
        <v>142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01"/>
      <c r="AC29" s="501"/>
      <c r="AD29" s="501"/>
      <c r="AE29" s="501"/>
      <c r="AF29" s="501"/>
      <c r="AG29" s="501"/>
      <c r="AH29" s="501"/>
      <c r="AI29" s="501"/>
    </row>
    <row r="30" spans="1:45" ht="17.100000000000001" customHeight="1">
      <c r="A30" s="527" t="s">
        <v>197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69">
        <f>IFERROR(AB32/AB27*100,0)</f>
        <v>0</v>
      </c>
      <c r="AC30" s="569"/>
      <c r="AD30" s="569"/>
      <c r="AE30" s="569"/>
      <c r="AF30" s="569"/>
      <c r="AG30" s="569"/>
      <c r="AH30" s="569"/>
      <c r="AI30" s="569"/>
    </row>
    <row r="31" spans="1:45" ht="17.100000000000001" customHeight="1">
      <c r="A31" s="521" t="s">
        <v>285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</row>
    <row r="32" spans="1:45" ht="17.100000000000001" customHeight="1">
      <c r="A32" s="527" t="s">
        <v>355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03">
        <f>SUM(AB33,AB37)</f>
        <v>0</v>
      </c>
      <c r="AC32" s="503"/>
      <c r="AD32" s="503"/>
      <c r="AE32" s="503"/>
      <c r="AF32" s="503"/>
      <c r="AG32" s="503"/>
      <c r="AH32" s="503"/>
      <c r="AI32" s="503"/>
      <c r="AN32" s="269"/>
    </row>
    <row r="33" spans="1:40" ht="17.100000000000001" customHeight="1">
      <c r="A33" s="527" t="s">
        <v>356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70">
        <f>IF(OsPr192WoPP="3.2.2 Jednostka sektora finansów publicznych",AB34,SUM(AB34:AI35))</f>
        <v>0</v>
      </c>
      <c r="AC33" s="503"/>
      <c r="AD33" s="503"/>
      <c r="AE33" s="503"/>
      <c r="AF33" s="503"/>
      <c r="AG33" s="503"/>
      <c r="AH33" s="503"/>
      <c r="AI33" s="503"/>
    </row>
    <row r="34" spans="1:40" ht="17.100000000000001" customHeight="1">
      <c r="A34" s="527" t="s">
        <v>169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0"/>
      <c r="AC34" s="530"/>
      <c r="AD34" s="530"/>
      <c r="AE34" s="530"/>
      <c r="AF34" s="530"/>
      <c r="AG34" s="530"/>
      <c r="AH34" s="530"/>
      <c r="AI34" s="530"/>
      <c r="AN34" s="270"/>
    </row>
    <row r="35" spans="1:40" ht="17.100000000000001" customHeight="1">
      <c r="A35" s="527" t="s">
        <v>170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0"/>
      <c r="AC35" s="530"/>
      <c r="AD35" s="530"/>
      <c r="AE35" s="530"/>
      <c r="AF35" s="530"/>
      <c r="AG35" s="530"/>
      <c r="AH35" s="530"/>
      <c r="AI35" s="530"/>
    </row>
    <row r="36" spans="1:40" ht="29.25" customHeight="1">
      <c r="A36" s="527" t="s">
        <v>186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0"/>
      <c r="AC36" s="530"/>
      <c r="AD36" s="530"/>
      <c r="AE36" s="530"/>
      <c r="AF36" s="530"/>
      <c r="AG36" s="530"/>
      <c r="AH36" s="530"/>
      <c r="AI36" s="530"/>
    </row>
    <row r="37" spans="1:40" ht="17.100000000000001" customHeight="1">
      <c r="A37" s="527" t="s">
        <v>357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03">
        <f>IF(OsPr192WoPP="3.2.2 Jednostka sektora finansów publicznych",AB38,SUM(AB38:AI39))</f>
        <v>0</v>
      </c>
      <c r="AC37" s="503"/>
      <c r="AD37" s="503"/>
      <c r="AE37" s="503"/>
      <c r="AF37" s="503"/>
      <c r="AG37" s="503"/>
      <c r="AH37" s="503"/>
      <c r="AI37" s="503"/>
      <c r="AM37" s="271"/>
    </row>
    <row r="38" spans="1:40" ht="17.100000000000001" customHeight="1">
      <c r="A38" s="527" t="s">
        <v>171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01"/>
      <c r="AC38" s="501"/>
      <c r="AD38" s="501"/>
      <c r="AE38" s="501"/>
      <c r="AF38" s="501"/>
      <c r="AG38" s="501"/>
      <c r="AH38" s="501"/>
      <c r="AI38" s="501"/>
    </row>
    <row r="39" spans="1:40" ht="17.100000000000001" customHeight="1">
      <c r="A39" s="527" t="s">
        <v>172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01"/>
      <c r="AC39" s="501"/>
      <c r="AD39" s="501"/>
      <c r="AE39" s="501"/>
      <c r="AF39" s="501"/>
      <c r="AG39" s="501"/>
      <c r="AH39" s="501"/>
      <c r="AI39" s="501"/>
    </row>
    <row r="40" spans="1:40" ht="32.25" customHeight="1">
      <c r="A40" s="527" t="s">
        <v>192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01"/>
      <c r="AC40" s="501"/>
      <c r="AD40" s="501"/>
      <c r="AE40" s="501"/>
      <c r="AF40" s="501"/>
      <c r="AG40" s="501"/>
      <c r="AH40" s="501"/>
      <c r="AI40" s="501"/>
    </row>
    <row r="41" spans="1:40" ht="32.25" customHeight="1">
      <c r="A41" s="571" t="s">
        <v>495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</row>
    <row r="42" spans="1:40" s="110" customFormat="1" ht="17.100000000000001" customHeight="1">
      <c r="A42" s="521" t="s">
        <v>347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</row>
    <row r="43" spans="1:40" s="110" customFormat="1" ht="17.100000000000001" customHeight="1">
      <c r="A43" s="521" t="s">
        <v>164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</row>
    <row r="44" spans="1:40" s="110" customFormat="1" ht="17.100000000000001" customHeight="1">
      <c r="A44" s="521" t="s">
        <v>465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0" t="s">
        <v>5</v>
      </c>
      <c r="O44" s="572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00000000000001" customHeight="1">
      <c r="A45" s="568" t="s">
        <v>209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211"/>
    </row>
    <row r="46" spans="1:40" s="220" customFormat="1" ht="39.950000000000003" customHeight="1">
      <c r="A46" s="516" t="s">
        <v>1</v>
      </c>
      <c r="B46" s="517"/>
      <c r="C46" s="517"/>
      <c r="D46" s="518"/>
      <c r="E46" s="508" t="s">
        <v>288</v>
      </c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  <c r="T46" s="508" t="s">
        <v>286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10"/>
    </row>
    <row r="47" spans="1:40" s="110" customFormat="1" ht="17.25" customHeight="1">
      <c r="A47" s="516" t="s">
        <v>287</v>
      </c>
      <c r="B47" s="517"/>
      <c r="C47" s="517"/>
      <c r="D47" s="517"/>
      <c r="E47" s="531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3"/>
      <c r="T47" s="565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7"/>
    </row>
    <row r="48" spans="1:40" s="110" customFormat="1" ht="17.25" customHeight="1">
      <c r="A48" s="516" t="s">
        <v>168</v>
      </c>
      <c r="B48" s="517"/>
      <c r="C48" s="517"/>
      <c r="D48" s="517"/>
      <c r="E48" s="531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65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7"/>
    </row>
    <row r="49" spans="1:35" s="110" customFormat="1" ht="17.25" customHeight="1">
      <c r="A49" s="516" t="s">
        <v>126</v>
      </c>
      <c r="B49" s="517"/>
      <c r="C49" s="517"/>
      <c r="D49" s="517"/>
      <c r="E49" s="522">
        <f>SUM(E47:S48)</f>
        <v>0</v>
      </c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22">
        <f>SUM(T47:AH48)</f>
        <v>0</v>
      </c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4"/>
    </row>
    <row r="50" spans="1:35" s="110" customFormat="1" ht="9.9499999999999993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50000000000003" customHeight="1">
      <c r="A51" s="504" t="s">
        <v>1</v>
      </c>
      <c r="B51" s="504"/>
      <c r="C51" s="504"/>
      <c r="D51" s="504"/>
      <c r="E51" s="559" t="s">
        <v>188</v>
      </c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1"/>
      <c r="T51" s="508" t="s">
        <v>173</v>
      </c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10"/>
      <c r="AI51" s="14"/>
    </row>
    <row r="52" spans="1:35" s="110" customFormat="1" ht="11.45" customHeight="1">
      <c r="A52" s="504" t="s">
        <v>143</v>
      </c>
      <c r="B52" s="504"/>
      <c r="C52" s="504"/>
      <c r="D52" s="504"/>
      <c r="E52" s="531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00000000000001" customHeight="1">
      <c r="A53" s="504"/>
      <c r="B53" s="504"/>
      <c r="C53" s="504"/>
      <c r="D53" s="504"/>
      <c r="E53" s="531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3"/>
      <c r="T53" s="15"/>
      <c r="X53" s="562"/>
      <c r="Y53" s="563"/>
      <c r="Z53" s="563"/>
      <c r="AA53" s="563"/>
      <c r="AB53" s="563"/>
      <c r="AC53" s="563"/>
      <c r="AD53" s="564"/>
      <c r="AG53" s="117"/>
      <c r="AH53" s="113"/>
      <c r="AI53" s="117"/>
    </row>
    <row r="54" spans="1:35" s="110" customFormat="1" ht="11.45" customHeight="1">
      <c r="A54" s="504"/>
      <c r="B54" s="504"/>
      <c r="C54" s="504"/>
      <c r="D54" s="504"/>
      <c r="E54" s="531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3"/>
      <c r="T54" s="13"/>
      <c r="W54" s="118"/>
      <c r="X54" s="558" t="s">
        <v>273</v>
      </c>
      <c r="Y54" s="558"/>
      <c r="Z54" s="558"/>
      <c r="AA54" s="558"/>
      <c r="AB54" s="558"/>
      <c r="AC54" s="558"/>
      <c r="AD54" s="558"/>
      <c r="AE54" s="118"/>
      <c r="AF54" s="118"/>
      <c r="AG54" s="118"/>
      <c r="AH54" s="119"/>
      <c r="AI54" s="117"/>
    </row>
    <row r="55" spans="1:35" s="110" customFormat="1" ht="11.45" customHeight="1">
      <c r="A55" s="504" t="s">
        <v>144</v>
      </c>
      <c r="B55" s="504"/>
      <c r="C55" s="504"/>
      <c r="D55" s="504"/>
      <c r="E55" s="531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3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00000000000001" customHeight="1">
      <c r="A56" s="504"/>
      <c r="B56" s="504"/>
      <c r="C56" s="504"/>
      <c r="D56" s="504"/>
      <c r="E56" s="531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3"/>
      <c r="T56" s="15"/>
      <c r="X56" s="562"/>
      <c r="Y56" s="563"/>
      <c r="Z56" s="563"/>
      <c r="AA56" s="563"/>
      <c r="AB56" s="563"/>
      <c r="AC56" s="563"/>
      <c r="AD56" s="564"/>
      <c r="AG56" s="117"/>
      <c r="AH56" s="113"/>
      <c r="AI56" s="117"/>
    </row>
    <row r="57" spans="1:35" s="110" customFormat="1" ht="11.45" customHeight="1">
      <c r="A57" s="504"/>
      <c r="B57" s="504"/>
      <c r="C57" s="504"/>
      <c r="D57" s="504"/>
      <c r="E57" s="531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3"/>
      <c r="T57" s="13"/>
      <c r="W57" s="118"/>
      <c r="X57" s="558" t="s">
        <v>273</v>
      </c>
      <c r="Y57" s="558"/>
      <c r="Z57" s="558"/>
      <c r="AA57" s="558"/>
      <c r="AB57" s="558"/>
      <c r="AC57" s="558"/>
      <c r="AD57" s="558"/>
      <c r="AE57" s="118"/>
      <c r="AF57" s="118"/>
      <c r="AG57" s="118"/>
      <c r="AH57" s="119"/>
    </row>
    <row r="58" spans="1:35" s="110" customFormat="1" ht="39.950000000000003" customHeight="1">
      <c r="A58" s="504" t="s">
        <v>126</v>
      </c>
      <c r="B58" s="504"/>
      <c r="C58" s="504"/>
      <c r="D58" s="504"/>
      <c r="E58" s="522">
        <f>SUM(E52:S57)</f>
        <v>0</v>
      </c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00000000000001" customHeight="1">
      <c r="A59" s="557" t="s">
        <v>210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209"/>
    </row>
    <row r="60" spans="1:35" s="110" customFormat="1" ht="17.100000000000001" customHeight="1">
      <c r="A60" s="521" t="s">
        <v>174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14"/>
      <c r="AA60" s="14"/>
      <c r="AB60" s="14"/>
      <c r="AC60" s="14"/>
      <c r="AD60" s="542" t="s">
        <v>5</v>
      </c>
      <c r="AE60" s="542"/>
      <c r="AF60" s="542"/>
      <c r="AG60" s="14"/>
      <c r="AH60" s="14"/>
      <c r="AI60" s="14"/>
    </row>
    <row r="61" spans="1:35" s="110" customFormat="1" ht="17.100000000000001" customHeight="1">
      <c r="A61" s="521" t="s">
        <v>175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00000000000001" customHeight="1">
      <c r="A62" s="521" t="s">
        <v>176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00000000000001" customHeight="1">
      <c r="A63" s="521" t="s">
        <v>177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499999999999993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04" t="s">
        <v>178</v>
      </c>
      <c r="C65" s="504"/>
      <c r="D65" s="504"/>
      <c r="E65" s="504"/>
      <c r="F65" s="504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100"/>
      <c r="R65" s="100"/>
      <c r="S65" s="14"/>
      <c r="T65" s="504" t="s">
        <v>179</v>
      </c>
      <c r="U65" s="504"/>
      <c r="V65" s="504"/>
      <c r="W65" s="504"/>
      <c r="X65" s="504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109"/>
    </row>
    <row r="66" spans="1:35" s="110" customFormat="1" ht="9.9499999999999993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21" t="s">
        <v>348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0" t="s">
        <v>5</v>
      </c>
      <c r="V67" s="520"/>
      <c r="W67" s="260"/>
      <c r="X67" s="542" t="s">
        <v>211</v>
      </c>
      <c r="Y67" s="542"/>
      <c r="Z67" s="542"/>
      <c r="AA67" s="542"/>
      <c r="AB67" s="542"/>
      <c r="AC67" s="542"/>
      <c r="AD67" s="542"/>
      <c r="AE67" s="543"/>
      <c r="AF67" s="543"/>
      <c r="AG67" s="543"/>
      <c r="AH67" s="543"/>
      <c r="AI67" s="543"/>
    </row>
    <row r="68" spans="1:35" ht="89.25" customHeight="1">
      <c r="A68" s="544" t="s">
        <v>478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21" customFormat="1" ht="48" customHeight="1">
      <c r="A69" s="535" t="s">
        <v>494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40625" defaultRowHeight="12.75"/>
  <cols>
    <col min="1" max="1" width="9.42578125" style="11" customWidth="1"/>
    <col min="2" max="2" width="33.5703125" style="11" customWidth="1"/>
    <col min="3" max="3" width="11.42578125" style="11" customWidth="1"/>
    <col min="4" max="4" width="5.5703125" style="11" customWidth="1"/>
    <col min="5" max="5" width="6.5703125" style="11" customWidth="1"/>
    <col min="6" max="6" width="11" style="11" customWidth="1"/>
    <col min="7" max="7" width="12.5703125" style="11" customWidth="1"/>
    <col min="8" max="8" width="62.5703125" style="11" customWidth="1"/>
    <col min="9" max="9" width="6.5703125" style="11" customWidth="1"/>
    <col min="10" max="16384" width="9.14062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50000000000003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50000000000003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50000000000003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50000000000003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50000000000003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50000000000003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50000000000003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50000000000003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50000000000003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50000000000003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50000000000003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40625" defaultRowHeight="12.75"/>
  <cols>
    <col min="1" max="1" width="3.42578125" style="51" customWidth="1"/>
    <col min="2" max="20" width="3" style="51" customWidth="1"/>
    <col min="21" max="31" width="3.85546875" style="51" customWidth="1"/>
    <col min="32" max="32" width="3.42578125" style="51" customWidth="1"/>
    <col min="33" max="16384" width="9.14062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26"/>
      <c r="Y2" s="26"/>
      <c r="Z2" s="26"/>
      <c r="AA2" s="578" t="s">
        <v>274</v>
      </c>
      <c r="AB2" s="579"/>
      <c r="AC2" s="579"/>
      <c r="AD2" s="579"/>
      <c r="AE2" s="580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" customHeight="1">
      <c r="A4" s="581" t="s">
        <v>373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6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6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587" t="s">
        <v>463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8"/>
      <c r="U9" s="588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589" t="s">
        <v>122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38"/>
    </row>
    <row r="12" spans="1:35" ht="10.35" customHeight="1">
      <c r="A12" s="32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38"/>
    </row>
    <row r="13" spans="1:35" ht="0.6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5">
      <c r="A14" s="30"/>
      <c r="B14" s="590" t="s">
        <v>460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39"/>
    </row>
    <row r="15" spans="1:35" ht="36" customHeight="1">
      <c r="A15" s="30"/>
      <c r="B15" s="584" t="s">
        <v>125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F15" s="42"/>
    </row>
    <row r="16" spans="1:35" ht="18" customHeight="1">
      <c r="A16" s="30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8"/>
      <c r="AF16" s="42"/>
    </row>
    <row r="17" spans="1:32">
      <c r="A17" s="30"/>
      <c r="B17" s="591" t="s">
        <v>123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39"/>
    </row>
    <row r="18" spans="1:32" ht="2.1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422" t="s">
        <v>98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05"/>
      <c r="AE19" s="205"/>
      <c r="AF19" s="194"/>
    </row>
    <row r="20" spans="1:32" ht="36" customHeight="1">
      <c r="A20" s="30"/>
      <c r="B20" s="593" t="str">
        <f>IF([4]B_I_II!B47="","",[4]B_I_II!B47)</f>
        <v/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5"/>
      <c r="AF20" s="44"/>
    </row>
    <row r="21" spans="1:32" ht="15" customHeight="1">
      <c r="A21" s="30"/>
      <c r="B21" s="596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8"/>
      <c r="AF21" s="44"/>
    </row>
    <row r="22" spans="1:32">
      <c r="A22" s="30"/>
      <c r="B22" s="575" t="s">
        <v>180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422" t="s">
        <v>291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196"/>
    </row>
    <row r="25" spans="1:32" ht="48" customHeight="1">
      <c r="A25" s="30"/>
      <c r="B25" s="593" t="str">
        <f>IF([4]B_III!A26="","",[4]B_III!A26)</f>
        <v/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  <c r="AF25" s="48"/>
    </row>
    <row r="26" spans="1:32" ht="18" customHeight="1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  <c r="AF26" s="44"/>
    </row>
    <row r="27" spans="1:32">
      <c r="A27" s="30"/>
      <c r="B27" s="601" t="s">
        <v>124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2" t="s">
        <v>376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194"/>
    </row>
    <row r="30" spans="1:32">
      <c r="A30" s="30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194"/>
    </row>
    <row r="31" spans="1:32">
      <c r="A31" s="30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194"/>
    </row>
    <row r="32" spans="1:32" ht="12.6" customHeight="1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44"/>
    </row>
    <row r="33" spans="1:32" ht="11.1" hidden="1" customHeight="1">
      <c r="A33" s="30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44"/>
    </row>
    <row r="34" spans="1:32" ht="4.3499999999999996" hidden="1" customHeight="1">
      <c r="A34" s="30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44"/>
    </row>
    <row r="35" spans="1:32" ht="17.100000000000001" hidden="1" customHeight="1">
      <c r="A35" s="30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44"/>
    </row>
    <row r="36" spans="1:32" ht="47.1" hidden="1" customHeight="1">
      <c r="A36" s="30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44"/>
    </row>
    <row r="37" spans="1:32" ht="10.35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31"/>
    </row>
    <row r="40" spans="1:32" ht="15.95" customHeight="1">
      <c r="A40" s="30"/>
      <c r="B40" s="340"/>
      <c r="C40" s="613"/>
      <c r="D40" s="613"/>
      <c r="E40" s="613"/>
      <c r="F40" s="613"/>
      <c r="G40" s="613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31"/>
    </row>
    <row r="42" spans="1:32" ht="45" customHeight="1">
      <c r="A42" s="30"/>
      <c r="B42" s="614" t="s">
        <v>0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280"/>
      <c r="U42" s="615" t="s">
        <v>374</v>
      </c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31"/>
    </row>
    <row r="43" spans="1:32" ht="15.6" customHeight="1">
      <c r="A43" s="616" t="s">
        <v>410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8"/>
    </row>
    <row r="44" spans="1:32" ht="8.1" customHeight="1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8"/>
    </row>
    <row r="45" spans="1:32" ht="7.35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" customHeight="1">
      <c r="A46" s="281"/>
      <c r="B46" s="619" t="s">
        <v>382</v>
      </c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20"/>
    </row>
    <row r="47" spans="1:32" ht="12" customHeight="1">
      <c r="A47" s="272" t="s">
        <v>370</v>
      </c>
      <c r="B47" s="619" t="s">
        <v>409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295"/>
    </row>
    <row r="48" spans="1:32" ht="47.1" customHeight="1">
      <c r="A48" s="281"/>
      <c r="B48" s="599" t="s">
        <v>496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295"/>
    </row>
    <row r="49" spans="1:32" ht="27" customHeight="1">
      <c r="A49" s="356" t="s">
        <v>206</v>
      </c>
      <c r="B49" s="621" t="s">
        <v>438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295"/>
    </row>
    <row r="50" spans="1:32" ht="27" customHeight="1">
      <c r="A50" s="356" t="s">
        <v>207</v>
      </c>
      <c r="B50" s="621" t="s">
        <v>482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295"/>
    </row>
    <row r="51" spans="1:32" ht="38.85" customHeight="1">
      <c r="A51" s="356" t="s">
        <v>203</v>
      </c>
      <c r="B51" s="621" t="s">
        <v>488</v>
      </c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295"/>
    </row>
    <row r="52" spans="1:32" ht="108.6" customHeight="1">
      <c r="A52" s="356" t="s">
        <v>204</v>
      </c>
      <c r="B52" s="599" t="s">
        <v>497</v>
      </c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295"/>
    </row>
    <row r="53" spans="1:32" ht="54" customHeight="1">
      <c r="A53" s="356" t="s">
        <v>205</v>
      </c>
      <c r="B53" s="599" t="s">
        <v>479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295"/>
    </row>
    <row r="54" spans="1:32" ht="134.1" customHeight="1">
      <c r="A54" s="356" t="s">
        <v>281</v>
      </c>
      <c r="B54" s="599" t="s">
        <v>467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295"/>
    </row>
    <row r="55" spans="1:32" ht="21" customHeight="1">
      <c r="A55" s="273" t="s">
        <v>369</v>
      </c>
      <c r="B55" s="599" t="s">
        <v>475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295"/>
    </row>
    <row r="56" spans="1:32" ht="23.1" customHeight="1">
      <c r="A56" s="273" t="s">
        <v>408</v>
      </c>
      <c r="B56" s="599" t="s">
        <v>471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295"/>
    </row>
    <row r="57" spans="1:32" ht="43.35" customHeight="1">
      <c r="A57" s="273" t="s">
        <v>407</v>
      </c>
      <c r="B57" s="599" t="s">
        <v>468</v>
      </c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295"/>
    </row>
    <row r="58" spans="1:32" ht="16.350000000000001" customHeight="1">
      <c r="A58" s="273"/>
      <c r="B58" s="625" t="s">
        <v>411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295"/>
    </row>
    <row r="59" spans="1:32" ht="11.45" customHeight="1">
      <c r="A59" s="274" t="s">
        <v>371</v>
      </c>
      <c r="B59" s="619" t="s">
        <v>385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295"/>
    </row>
    <row r="60" spans="1:32" ht="13.35" customHeight="1">
      <c r="A60" s="273"/>
      <c r="B60" s="599" t="s">
        <v>469</v>
      </c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295"/>
    </row>
    <row r="61" spans="1:32" ht="25.35" customHeight="1">
      <c r="A61" s="273" t="s">
        <v>206</v>
      </c>
      <c r="B61" s="621" t="s">
        <v>388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295"/>
    </row>
    <row r="62" spans="1:32" ht="23.45" customHeight="1">
      <c r="A62" s="273" t="s">
        <v>207</v>
      </c>
      <c r="B62" s="621" t="s">
        <v>484</v>
      </c>
      <c r="C62" s="622"/>
      <c r="D62" s="622"/>
      <c r="E62" s="622"/>
      <c r="F62" s="622"/>
      <c r="G62" s="622"/>
      <c r="H62" s="622"/>
      <c r="I62" s="622"/>
      <c r="J62" s="622"/>
      <c r="K62" s="622"/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295"/>
    </row>
    <row r="63" spans="1:32" ht="33.6" customHeight="1">
      <c r="A63" s="273" t="s">
        <v>203</v>
      </c>
      <c r="B63" s="599" t="s">
        <v>489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295"/>
    </row>
    <row r="64" spans="1:32" ht="87.6" customHeight="1">
      <c r="A64" s="273" t="s">
        <v>204</v>
      </c>
      <c r="B64" s="599" t="s">
        <v>500</v>
      </c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295"/>
    </row>
    <row r="65" spans="1:32" ht="54" customHeight="1">
      <c r="A65" s="273" t="s">
        <v>205</v>
      </c>
      <c r="B65" s="599" t="s">
        <v>479</v>
      </c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295"/>
    </row>
    <row r="66" spans="1:32" ht="132.6" customHeight="1">
      <c r="A66" s="273" t="s">
        <v>281</v>
      </c>
      <c r="B66" s="599" t="s">
        <v>470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295"/>
    </row>
    <row r="67" spans="1:32" ht="24.6" customHeight="1">
      <c r="A67" s="273" t="s">
        <v>369</v>
      </c>
      <c r="B67" s="599" t="s">
        <v>475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295"/>
    </row>
    <row r="68" spans="1:32" ht="26.1" customHeight="1">
      <c r="A68" s="273" t="s">
        <v>408</v>
      </c>
      <c r="B68" s="599" t="s">
        <v>471</v>
      </c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295"/>
    </row>
    <row r="69" spans="1:32" ht="56.1" customHeight="1">
      <c r="A69" s="273" t="s">
        <v>407</v>
      </c>
      <c r="B69" s="599" t="s">
        <v>468</v>
      </c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295"/>
    </row>
    <row r="70" spans="1:32" ht="15" customHeight="1">
      <c r="A70" s="274" t="s">
        <v>386</v>
      </c>
      <c r="B70" s="619" t="s">
        <v>383</v>
      </c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295"/>
    </row>
    <row r="71" spans="1:32" ht="14.1" customHeight="1">
      <c r="A71" s="281"/>
      <c r="B71" s="599" t="s">
        <v>472</v>
      </c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295"/>
    </row>
    <row r="72" spans="1:32" ht="23.1" customHeight="1">
      <c r="A72" s="273" t="s">
        <v>206</v>
      </c>
      <c r="B72" s="599" t="s">
        <v>384</v>
      </c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295"/>
    </row>
    <row r="73" spans="1:32" ht="23.45" customHeight="1">
      <c r="A73" s="273" t="s">
        <v>207</v>
      </c>
      <c r="B73" s="599" t="s">
        <v>485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295"/>
    </row>
    <row r="74" spans="1:32" ht="35.1" customHeight="1">
      <c r="A74" s="273" t="s">
        <v>203</v>
      </c>
      <c r="B74" s="599" t="s">
        <v>483</v>
      </c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295"/>
    </row>
    <row r="75" spans="1:32" ht="87" customHeight="1">
      <c r="A75" s="273" t="s">
        <v>204</v>
      </c>
      <c r="B75" s="599" t="s">
        <v>501</v>
      </c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295"/>
    </row>
    <row r="76" spans="1:32" ht="12.6" customHeight="1">
      <c r="A76" s="273" t="s">
        <v>205</v>
      </c>
      <c r="B76" s="599" t="s">
        <v>480</v>
      </c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295"/>
    </row>
    <row r="77" spans="1:32" ht="54.6" customHeight="1">
      <c r="A77" s="273" t="s">
        <v>281</v>
      </c>
      <c r="B77" s="599" t="s">
        <v>479</v>
      </c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295"/>
    </row>
    <row r="78" spans="1:32" ht="128.44999999999999" customHeight="1">
      <c r="A78" s="273" t="s">
        <v>369</v>
      </c>
      <c r="B78" s="599" t="s">
        <v>473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295"/>
    </row>
    <row r="79" spans="1:32" ht="25.35" customHeight="1">
      <c r="A79" s="273" t="s">
        <v>408</v>
      </c>
      <c r="B79" s="599" t="s">
        <v>474</v>
      </c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295"/>
    </row>
    <row r="80" spans="1:32" ht="27" customHeight="1">
      <c r="A80" s="273" t="s">
        <v>407</v>
      </c>
      <c r="B80" s="599" t="s">
        <v>471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295"/>
    </row>
    <row r="81" spans="1:32" ht="15.6" customHeight="1">
      <c r="A81" s="273" t="s">
        <v>406</v>
      </c>
      <c r="B81" s="599" t="s">
        <v>481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295"/>
    </row>
    <row r="82" spans="1:32" ht="15.6" customHeight="1">
      <c r="A82" s="273"/>
      <c r="B82" s="621" t="s">
        <v>405</v>
      </c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295"/>
    </row>
    <row r="83" spans="1:32" ht="20.100000000000001" customHeight="1">
      <c r="A83" s="273"/>
      <c r="B83" s="621" t="s">
        <v>404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295"/>
    </row>
    <row r="84" spans="1:32" ht="2.4500000000000002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35" hidden="1" customHeight="1">
      <c r="A85" s="265"/>
      <c r="B85" s="628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298"/>
    </row>
    <row r="86" spans="1:32" ht="40.35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40625" defaultRowHeight="12.75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5703125" style="11" customWidth="1"/>
    <col min="22" max="32" width="3.42578125" style="11" customWidth="1"/>
    <col min="33" max="33" width="4.5703125" style="11" customWidth="1"/>
    <col min="34" max="34" width="2.140625" style="11" customWidth="1"/>
    <col min="35" max="35" width="8.5703125" style="110" customWidth="1"/>
    <col min="36" max="16384" width="9.14062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306"/>
      <c r="Z2" s="306"/>
      <c r="AA2" s="306"/>
      <c r="AB2" s="306"/>
      <c r="AC2" s="634" t="s">
        <v>274</v>
      </c>
      <c r="AD2" s="635"/>
      <c r="AE2" s="635"/>
      <c r="AF2" s="635"/>
      <c r="AG2" s="636"/>
      <c r="AH2" s="307"/>
    </row>
    <row r="3" spans="1:34" ht="6.75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9"/>
    </row>
    <row r="4" spans="1:34" ht="31.5" customHeight="1">
      <c r="A4" s="640" t="s">
        <v>456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2"/>
    </row>
    <row r="5" spans="1:34" ht="6.75" customHeight="1">
      <c r="A5" s="643"/>
      <c r="B5" s="644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6"/>
    </row>
    <row r="6" spans="1:34" ht="9.6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31"/>
      <c r="AE6" s="631"/>
      <c r="AF6" s="631"/>
      <c r="AG6" s="631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47"/>
      <c r="AE10" s="638"/>
      <c r="AF10" s="638"/>
      <c r="AG10" s="638"/>
      <c r="AH10" s="315"/>
    </row>
    <row r="11" spans="1:34" hidden="1">
      <c r="A11" s="308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38"/>
      <c r="AE11" s="638"/>
      <c r="AF11" s="638"/>
      <c r="AG11" s="638"/>
      <c r="AH11" s="311"/>
    </row>
    <row r="12" spans="1:34" ht="60" customHeight="1">
      <c r="A12" s="308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1"/>
      <c r="AH12" s="311"/>
    </row>
    <row r="13" spans="1:34">
      <c r="A13" s="308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4"/>
      <c r="AH13" s="311"/>
    </row>
    <row r="14" spans="1:34">
      <c r="A14" s="308"/>
      <c r="B14" s="655" t="s">
        <v>457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6"/>
      <c r="R14" s="656"/>
      <c r="S14" s="656"/>
      <c r="T14" s="656"/>
      <c r="U14" s="656"/>
      <c r="V14" s="656"/>
      <c r="W14" s="656"/>
      <c r="X14" s="656"/>
      <c r="Y14" s="656"/>
      <c r="Z14" s="638"/>
      <c r="AA14" s="638"/>
      <c r="AB14" s="638"/>
      <c r="AC14" s="638"/>
      <c r="AD14" s="638"/>
      <c r="AE14" s="638"/>
      <c r="AF14" s="638"/>
      <c r="AG14" s="638"/>
      <c r="AH14" s="311"/>
    </row>
    <row r="15" spans="1:34" ht="9" customHeight="1">
      <c r="A15" s="308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38"/>
      <c r="AA15" s="638"/>
      <c r="AB15" s="638"/>
      <c r="AC15" s="638"/>
      <c r="AD15" s="638"/>
      <c r="AE15" s="638"/>
      <c r="AF15" s="638"/>
      <c r="AG15" s="638"/>
      <c r="AH15" s="311"/>
    </row>
    <row r="16" spans="1:34" ht="5.0999999999999996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9"/>
      <c r="Z20" s="659"/>
      <c r="AA20" s="659"/>
      <c r="AB20" s="659"/>
      <c r="AC20" s="659"/>
      <c r="AD20" s="659"/>
      <c r="AE20" s="659"/>
      <c r="AF20" s="659"/>
      <c r="AG20" s="659"/>
      <c r="AH20" s="311"/>
    </row>
    <row r="21" spans="1:34" ht="18.600000000000001" customHeight="1">
      <c r="A21" s="308"/>
      <c r="B21" s="658" t="s">
        <v>181</v>
      </c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311"/>
    </row>
    <row r="22" spans="1:34" ht="26.1" customHeight="1">
      <c r="A22" s="319"/>
      <c r="B22" s="663" t="s">
        <v>182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3"/>
      <c r="AE22" s="663"/>
      <c r="AF22" s="663"/>
      <c r="AG22" s="663"/>
      <c r="AH22" s="311"/>
    </row>
    <row r="23" spans="1:34" ht="12" customHeight="1">
      <c r="A23" s="319"/>
      <c r="B23" s="663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63"/>
      <c r="V23" s="663"/>
      <c r="W23" s="663"/>
      <c r="X23" s="663"/>
      <c r="Y23" s="663"/>
      <c r="Z23" s="663"/>
      <c r="AA23" s="663"/>
      <c r="AB23" s="663"/>
      <c r="AC23" s="663"/>
      <c r="AD23" s="663"/>
      <c r="AE23" s="663"/>
      <c r="AF23" s="663"/>
      <c r="AG23" s="663"/>
      <c r="AH23" s="311"/>
    </row>
    <row r="24" spans="1:34" ht="30.75" customHeight="1">
      <c r="A24" s="320" t="s">
        <v>412</v>
      </c>
      <c r="B24" s="664" t="s">
        <v>429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311"/>
    </row>
    <row r="25" spans="1:34" ht="32.450000000000003" customHeight="1">
      <c r="A25" s="320" t="s">
        <v>145</v>
      </c>
      <c r="B25" s="664" t="s">
        <v>430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311"/>
    </row>
    <row r="26" spans="1:34" ht="31.35" customHeight="1">
      <c r="A26" s="320" t="s">
        <v>146</v>
      </c>
      <c r="B26" s="664" t="s">
        <v>461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311"/>
    </row>
    <row r="27" spans="1:34" ht="41.25" customHeight="1">
      <c r="A27" s="320" t="s">
        <v>160</v>
      </c>
      <c r="B27" s="664" t="s">
        <v>431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66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8"/>
      <c r="AH29" s="311"/>
    </row>
    <row r="30" spans="1:34" ht="39" customHeight="1">
      <c r="A30" s="308"/>
      <c r="B30" s="325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326"/>
      <c r="T30" s="318"/>
      <c r="U30" s="669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1"/>
      <c r="AH30" s="311"/>
    </row>
    <row r="31" spans="1:34" ht="15.95" customHeight="1">
      <c r="A31" s="308"/>
      <c r="B31" s="325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326"/>
      <c r="T31" s="318"/>
      <c r="U31" s="669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1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72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4"/>
      <c r="AH32" s="311"/>
    </row>
    <row r="33" spans="1:35" ht="40.5" customHeight="1">
      <c r="A33" s="308"/>
      <c r="B33" s="665" t="s">
        <v>0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331"/>
      <c r="U33" s="675" t="s">
        <v>437</v>
      </c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76" t="s">
        <v>363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333"/>
      <c r="AI35" s="132"/>
    </row>
    <row r="36" spans="1:35" ht="65.099999999999994" customHeight="1">
      <c r="A36" s="678" t="s">
        <v>464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334"/>
      <c r="AI36" s="132"/>
    </row>
    <row r="37" spans="1:35" ht="3" customHeight="1">
      <c r="A37" s="660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335"/>
      <c r="AI37" s="132"/>
    </row>
    <row r="38" spans="1:35" ht="6" customHeight="1">
      <c r="A38" s="219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40625" defaultRowHeight="12"/>
  <cols>
    <col min="1" max="1" width="6.5703125" style="84" customWidth="1"/>
    <col min="2" max="2" width="14.5703125" style="84" customWidth="1"/>
    <col min="3" max="8" width="3" style="84" customWidth="1"/>
    <col min="9" max="11" width="3.42578125" style="84" customWidth="1"/>
    <col min="12" max="12" width="2.85546875" style="84" customWidth="1"/>
    <col min="13" max="13" width="2.5703125" style="84" customWidth="1"/>
    <col min="14" max="14" width="3.140625" style="84" customWidth="1"/>
    <col min="15" max="24" width="3" style="84" customWidth="1"/>
    <col min="25" max="25" width="5.5703125" style="84" customWidth="1"/>
    <col min="26" max="26" width="2.85546875" style="84" customWidth="1"/>
    <col min="27" max="27" width="8.5703125" style="84" customWidth="1"/>
    <col min="28" max="28" width="3.5703125" style="84" customWidth="1"/>
    <col min="29" max="29" width="6.42578125" style="84" customWidth="1"/>
    <col min="30" max="30" width="14.42578125" style="84" customWidth="1"/>
    <col min="31" max="42" width="9.140625" style="84" customWidth="1"/>
    <col min="43" max="44" width="6.42578125" style="84" customWidth="1"/>
    <col min="45" max="16384" width="9.14062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2.7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810" t="s">
        <v>274</v>
      </c>
      <c r="Z2" s="811"/>
      <c r="AA2" s="812"/>
      <c r="AB2" s="280"/>
    </row>
    <row r="3" spans="1:48" ht="21.75" customHeight="1">
      <c r="A3" s="813" t="s">
        <v>434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</row>
    <row r="4" spans="1:48" ht="20.45" customHeight="1">
      <c r="A4" s="814" t="s">
        <v>413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285"/>
    </row>
    <row r="5" spans="1:48" ht="15" customHeight="1">
      <c r="A5" s="750" t="s">
        <v>414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86">
        <v>500000</v>
      </c>
      <c r="X5" s="787"/>
      <c r="Y5" s="787"/>
      <c r="Z5" s="788"/>
      <c r="AA5" s="284" t="s">
        <v>5</v>
      </c>
      <c r="AB5" s="775" t="str">
        <f ca="1">IF(Z25=0,"","x")</f>
        <v/>
      </c>
      <c r="AE5" s="299">
        <f ca="1">MIN(Z28,Z58,Z86,Z113,Z141)</f>
        <v>0</v>
      </c>
    </row>
    <row r="6" spans="1:48" ht="3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89"/>
      <c r="X6" s="790"/>
      <c r="Y6" s="790"/>
      <c r="Z6" s="791"/>
      <c r="AA6" s="280"/>
      <c r="AB6" s="776"/>
    </row>
    <row r="7" spans="1:48" ht="24.6" customHeight="1">
      <c r="A7" s="767" t="s">
        <v>415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</row>
    <row r="8" spans="1:48" ht="12" customHeight="1">
      <c r="A8" s="758" t="s">
        <v>185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60"/>
    </row>
    <row r="9" spans="1:48" ht="40.5" customHeight="1">
      <c r="A9" s="714" t="s">
        <v>183</v>
      </c>
      <c r="B9" s="714"/>
      <c r="C9" s="714" t="s">
        <v>147</v>
      </c>
      <c r="D9" s="714"/>
      <c r="E9" s="714"/>
      <c r="F9" s="714" t="s">
        <v>148</v>
      </c>
      <c r="G9" s="714"/>
      <c r="H9" s="714"/>
      <c r="I9" s="714"/>
      <c r="J9" s="714"/>
      <c r="K9" s="714" t="s">
        <v>161</v>
      </c>
      <c r="L9" s="715"/>
      <c r="M9" s="715"/>
      <c r="N9" s="715"/>
      <c r="O9" s="715"/>
      <c r="P9" s="714" t="s">
        <v>283</v>
      </c>
      <c r="Q9" s="715"/>
      <c r="R9" s="715"/>
      <c r="S9" s="715"/>
      <c r="T9" s="715"/>
      <c r="U9" s="715"/>
      <c r="V9" s="751" t="s">
        <v>149</v>
      </c>
      <c r="W9" s="751"/>
      <c r="X9" s="751"/>
      <c r="Y9" s="751"/>
      <c r="Z9" s="714" t="s">
        <v>196</v>
      </c>
      <c r="AA9" s="714"/>
      <c r="AB9" s="714"/>
    </row>
    <row r="10" spans="1:48" ht="18.75" customHeight="1">
      <c r="A10" s="707" t="s">
        <v>393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9"/>
      <c r="AR10" s="249">
        <f ca="1">MIN(Z28,Z58,Z86,Z113,Z141)</f>
        <v>0</v>
      </c>
    </row>
    <row r="11" spans="1:48" ht="40.5" customHeight="1">
      <c r="A11" s="797"/>
      <c r="B11" s="797"/>
      <c r="C11" s="801"/>
      <c r="D11" s="801"/>
      <c r="E11" s="801"/>
      <c r="F11" s="688"/>
      <c r="G11" s="688"/>
      <c r="H11" s="688"/>
      <c r="I11" s="688"/>
      <c r="J11" s="688"/>
      <c r="K11" s="690" t="s">
        <v>394</v>
      </c>
      <c r="L11" s="690"/>
      <c r="M11" s="690"/>
      <c r="N11" s="690"/>
      <c r="O11" s="690"/>
      <c r="P11" s="688"/>
      <c r="Q11" s="688"/>
      <c r="R11" s="688"/>
      <c r="S11" s="688"/>
      <c r="T11" s="688"/>
      <c r="U11" s="688"/>
      <c r="V11" s="799"/>
      <c r="W11" s="800"/>
      <c r="X11" s="800"/>
      <c r="Y11" s="800"/>
      <c r="Z11" s="684"/>
      <c r="AA11" s="684"/>
      <c r="AB11" s="684"/>
    </row>
    <row r="12" spans="1:48" s="217" customFormat="1" ht="39" customHeight="1">
      <c r="A12" s="797"/>
      <c r="B12" s="797"/>
      <c r="C12" s="801"/>
      <c r="D12" s="801"/>
      <c r="E12" s="801"/>
      <c r="F12" s="688"/>
      <c r="G12" s="688"/>
      <c r="H12" s="688"/>
      <c r="I12" s="688"/>
      <c r="J12" s="688"/>
      <c r="K12" s="694" t="s">
        <v>391</v>
      </c>
      <c r="L12" s="694"/>
      <c r="M12" s="694"/>
      <c r="N12" s="694"/>
      <c r="O12" s="694"/>
      <c r="P12" s="688"/>
      <c r="Q12" s="688"/>
      <c r="R12" s="688"/>
      <c r="S12" s="688"/>
      <c r="T12" s="688"/>
      <c r="U12" s="688"/>
      <c r="V12" s="799"/>
      <c r="W12" s="800"/>
      <c r="X12" s="800"/>
      <c r="Y12" s="800"/>
      <c r="Z12" s="684"/>
      <c r="AA12" s="684"/>
      <c r="AB12" s="684"/>
    </row>
    <row r="13" spans="1:48" ht="18.75" customHeight="1">
      <c r="A13" s="707" t="s">
        <v>441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9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797"/>
      <c r="B14" s="797"/>
      <c r="C14" s="801"/>
      <c r="D14" s="801"/>
      <c r="E14" s="801"/>
      <c r="F14" s="688"/>
      <c r="G14" s="688"/>
      <c r="H14" s="688"/>
      <c r="I14" s="688"/>
      <c r="J14" s="688"/>
      <c r="K14" s="690" t="s">
        <v>419</v>
      </c>
      <c r="L14" s="690"/>
      <c r="M14" s="690"/>
      <c r="N14" s="690"/>
      <c r="O14" s="690"/>
      <c r="P14" s="688"/>
      <c r="Q14" s="688"/>
      <c r="R14" s="688"/>
      <c r="S14" s="688"/>
      <c r="T14" s="688"/>
      <c r="U14" s="688"/>
      <c r="V14" s="799"/>
      <c r="W14" s="800"/>
      <c r="X14" s="800"/>
      <c r="Y14" s="800"/>
      <c r="Z14" s="684"/>
      <c r="AA14" s="684"/>
      <c r="AB14" s="684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797"/>
      <c r="B15" s="797"/>
      <c r="C15" s="801"/>
      <c r="D15" s="801"/>
      <c r="E15" s="801"/>
      <c r="F15" s="688"/>
      <c r="G15" s="688"/>
      <c r="H15" s="688"/>
      <c r="I15" s="688"/>
      <c r="J15" s="688"/>
      <c r="K15" s="694" t="s">
        <v>416</v>
      </c>
      <c r="L15" s="694"/>
      <c r="M15" s="694"/>
      <c r="N15" s="694"/>
      <c r="O15" s="694"/>
      <c r="P15" s="688"/>
      <c r="Q15" s="688"/>
      <c r="R15" s="688"/>
      <c r="S15" s="688"/>
      <c r="T15" s="688"/>
      <c r="U15" s="688"/>
      <c r="V15" s="799"/>
      <c r="W15" s="800"/>
      <c r="X15" s="800"/>
      <c r="Y15" s="800"/>
      <c r="Z15" s="684"/>
      <c r="AA15" s="684"/>
      <c r="AB15" s="684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803" t="s">
        <v>442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5"/>
    </row>
    <row r="17" spans="1:28" ht="40.5" customHeight="1">
      <c r="A17" s="797" t="s">
        <v>125</v>
      </c>
      <c r="B17" s="797"/>
      <c r="C17" s="801" t="s">
        <v>125</v>
      </c>
      <c r="D17" s="801"/>
      <c r="E17" s="801"/>
      <c r="F17" s="688" t="s">
        <v>125</v>
      </c>
      <c r="G17" s="688"/>
      <c r="H17" s="688"/>
      <c r="I17" s="688"/>
      <c r="J17" s="688"/>
      <c r="K17" s="690" t="s">
        <v>432</v>
      </c>
      <c r="L17" s="690"/>
      <c r="M17" s="690"/>
      <c r="N17" s="690"/>
      <c r="O17" s="690"/>
      <c r="P17" s="802" t="s">
        <v>125</v>
      </c>
      <c r="Q17" s="802"/>
      <c r="R17" s="802"/>
      <c r="S17" s="802"/>
      <c r="T17" s="802"/>
      <c r="U17" s="802"/>
      <c r="V17" s="799"/>
      <c r="W17" s="800"/>
      <c r="X17" s="800"/>
      <c r="Y17" s="800"/>
      <c r="Z17" s="684"/>
      <c r="AA17" s="684"/>
      <c r="AB17" s="684"/>
    </row>
    <row r="18" spans="1:28" s="217" customFormat="1" ht="40.5" customHeight="1">
      <c r="A18" s="797" t="s">
        <v>125</v>
      </c>
      <c r="B18" s="797"/>
      <c r="C18" s="801" t="s">
        <v>125</v>
      </c>
      <c r="D18" s="801"/>
      <c r="E18" s="801"/>
      <c r="F18" s="688" t="s">
        <v>125</v>
      </c>
      <c r="G18" s="688"/>
      <c r="H18" s="688"/>
      <c r="I18" s="688"/>
      <c r="J18" s="688"/>
      <c r="K18" s="694" t="s">
        <v>418</v>
      </c>
      <c r="L18" s="694"/>
      <c r="M18" s="694"/>
      <c r="N18" s="694"/>
      <c r="O18" s="694"/>
      <c r="P18" s="802" t="s">
        <v>125</v>
      </c>
      <c r="Q18" s="802"/>
      <c r="R18" s="802"/>
      <c r="S18" s="802"/>
      <c r="T18" s="802"/>
      <c r="U18" s="802"/>
      <c r="V18" s="799"/>
      <c r="W18" s="800"/>
      <c r="X18" s="800"/>
      <c r="Y18" s="800"/>
      <c r="Z18" s="684"/>
      <c r="AA18" s="684"/>
      <c r="AB18" s="684"/>
    </row>
    <row r="19" spans="1:28" ht="18.75" customHeight="1">
      <c r="A19" s="710" t="s">
        <v>443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</row>
    <row r="20" spans="1:28" ht="40.5" customHeight="1">
      <c r="A20" s="797" t="s">
        <v>125</v>
      </c>
      <c r="B20" s="797"/>
      <c r="C20" s="801" t="s">
        <v>125</v>
      </c>
      <c r="D20" s="801"/>
      <c r="E20" s="801"/>
      <c r="F20" s="688" t="s">
        <v>125</v>
      </c>
      <c r="G20" s="688"/>
      <c r="H20" s="688"/>
      <c r="I20" s="688"/>
      <c r="J20" s="688"/>
      <c r="K20" s="690" t="s">
        <v>417</v>
      </c>
      <c r="L20" s="690"/>
      <c r="M20" s="690"/>
      <c r="N20" s="690"/>
      <c r="O20" s="690"/>
      <c r="P20" s="688" t="s">
        <v>125</v>
      </c>
      <c r="Q20" s="688"/>
      <c r="R20" s="688"/>
      <c r="S20" s="688"/>
      <c r="T20" s="688"/>
      <c r="U20" s="688"/>
      <c r="V20" s="799"/>
      <c r="W20" s="800"/>
      <c r="X20" s="800"/>
      <c r="Y20" s="800"/>
      <c r="Z20" s="684"/>
      <c r="AA20" s="684"/>
      <c r="AB20" s="684"/>
    </row>
    <row r="21" spans="1:28" s="217" customFormat="1" ht="40.5" customHeight="1">
      <c r="A21" s="797" t="s">
        <v>125</v>
      </c>
      <c r="B21" s="797"/>
      <c r="C21" s="798"/>
      <c r="D21" s="798"/>
      <c r="E21" s="798"/>
      <c r="F21" s="688" t="s">
        <v>125</v>
      </c>
      <c r="G21" s="688"/>
      <c r="H21" s="688"/>
      <c r="I21" s="688"/>
      <c r="J21" s="688"/>
      <c r="K21" s="694" t="s">
        <v>417</v>
      </c>
      <c r="L21" s="694"/>
      <c r="M21" s="694"/>
      <c r="N21" s="694"/>
      <c r="O21" s="694"/>
      <c r="P21" s="688" t="s">
        <v>125</v>
      </c>
      <c r="Q21" s="688"/>
      <c r="R21" s="688"/>
      <c r="S21" s="688"/>
      <c r="T21" s="688"/>
      <c r="U21" s="688"/>
      <c r="V21" s="799"/>
      <c r="W21" s="800"/>
      <c r="X21" s="800"/>
      <c r="Y21" s="800"/>
      <c r="Z21" s="684"/>
      <c r="AA21" s="684"/>
      <c r="AB21" s="684"/>
    </row>
    <row r="22" spans="1:28" ht="33.75" customHeight="1">
      <c r="A22" s="244" t="s">
        <v>304</v>
      </c>
      <c r="B22" s="682" t="s">
        <v>364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4"/>
      <c r="AA22" s="684"/>
      <c r="AB22" s="684"/>
    </row>
    <row r="23" spans="1:28" ht="26.25" customHeight="1">
      <c r="A23" s="266" t="s">
        <v>305</v>
      </c>
      <c r="B23" s="682" t="s">
        <v>365</v>
      </c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3"/>
      <c r="AA23" s="683"/>
      <c r="AB23" s="683"/>
    </row>
    <row r="24" spans="1:28" ht="39.75" customHeight="1">
      <c r="A24" s="266" t="s">
        <v>306</v>
      </c>
      <c r="B24" s="682" t="s">
        <v>366</v>
      </c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3"/>
      <c r="AA24" s="683"/>
      <c r="AB24" s="683"/>
    </row>
    <row r="25" spans="1:28" ht="30" customHeight="1">
      <c r="A25" s="244" t="s">
        <v>329</v>
      </c>
      <c r="B25" s="750" t="s">
        <v>150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49">
        <f ca="1">SUM(Z11:OFFSET(Razem_BIVA9_115,-1,25))</f>
        <v>0</v>
      </c>
      <c r="AA25" s="749"/>
      <c r="AB25" s="749"/>
    </row>
    <row r="26" spans="1:28" ht="14.25" customHeight="1">
      <c r="A26" s="717" t="s">
        <v>330</v>
      </c>
      <c r="B26" s="761" t="s">
        <v>284</v>
      </c>
      <c r="C26" s="762"/>
      <c r="D26" s="762"/>
      <c r="E26" s="762"/>
      <c r="F26" s="762"/>
      <c r="G26" s="762"/>
      <c r="H26" s="763"/>
      <c r="I26" s="730" t="str">
        <f ca="1">IF(Z25&gt;0,"Wpisz wartość kursu EUR do PLN","nd")</f>
        <v>nd</v>
      </c>
      <c r="J26" s="731"/>
      <c r="K26" s="732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36" t="s">
        <v>191</v>
      </c>
      <c r="Z26" s="738" t="str">
        <f ca="1">IF(Z25=0,"",W5-Z25)</f>
        <v/>
      </c>
      <c r="AA26" s="739"/>
      <c r="AB26" s="740"/>
    </row>
    <row r="27" spans="1:28" ht="14.25" customHeight="1">
      <c r="A27" s="718"/>
      <c r="B27" s="764"/>
      <c r="C27" s="422"/>
      <c r="D27" s="422"/>
      <c r="E27" s="422"/>
      <c r="F27" s="422"/>
      <c r="G27" s="422"/>
      <c r="H27" s="765"/>
      <c r="I27" s="730"/>
      <c r="J27" s="731"/>
      <c r="K27" s="732"/>
      <c r="L27" s="744" t="s">
        <v>190</v>
      </c>
      <c r="M27" s="745"/>
      <c r="N27" s="792"/>
      <c r="O27" s="793"/>
      <c r="P27" s="793"/>
      <c r="Q27" s="793"/>
      <c r="R27" s="793"/>
      <c r="S27" s="793"/>
      <c r="T27" s="793"/>
      <c r="U27" s="793"/>
      <c r="V27" s="793"/>
      <c r="W27" s="794"/>
      <c r="Y27" s="737"/>
      <c r="Z27" s="741"/>
      <c r="AA27" s="742"/>
      <c r="AB27" s="743"/>
    </row>
    <row r="28" spans="1:28" ht="26.25" customHeight="1">
      <c r="A28" s="719"/>
      <c r="B28" s="766"/>
      <c r="C28" s="767"/>
      <c r="D28" s="767"/>
      <c r="E28" s="767"/>
      <c r="F28" s="767"/>
      <c r="G28" s="767"/>
      <c r="H28" s="768"/>
      <c r="I28" s="733"/>
      <c r="J28" s="734"/>
      <c r="K28" s="735"/>
      <c r="L28" s="746"/>
      <c r="M28" s="747"/>
      <c r="N28" s="748" t="s">
        <v>74</v>
      </c>
      <c r="O28" s="748"/>
      <c r="P28" s="748"/>
      <c r="Q28" s="748"/>
      <c r="R28" s="748"/>
      <c r="S28" s="748"/>
      <c r="T28" s="748"/>
      <c r="U28" s="748"/>
      <c r="V28" s="748"/>
      <c r="W28" s="748"/>
      <c r="X28" s="143"/>
      <c r="Y28" s="287" t="s">
        <v>4</v>
      </c>
      <c r="Z28" s="749" t="str">
        <f ca="1">IF(Z25=0,"",Z26*I26)</f>
        <v/>
      </c>
      <c r="AA28" s="749"/>
      <c r="AB28" s="749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6.1" customHeight="1">
      <c r="A30" s="795" t="s">
        <v>462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750" t="s">
        <v>307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86">
        <v>200000</v>
      </c>
      <c r="X34" s="787"/>
      <c r="Y34" s="787"/>
      <c r="Z34" s="788"/>
      <c r="AA34" s="284" t="s">
        <v>5</v>
      </c>
      <c r="AB34" s="775" t="str">
        <f>IF(Z55=0,"","x")</f>
        <v/>
      </c>
    </row>
    <row r="35" spans="1:30" ht="3" customHeight="1">
      <c r="A35" s="750"/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89"/>
      <c r="X35" s="790"/>
      <c r="Y35" s="790"/>
      <c r="Z35" s="791"/>
      <c r="AA35" s="280"/>
      <c r="AB35" s="776"/>
    </row>
    <row r="36" spans="1:30" ht="22.5" customHeight="1">
      <c r="A36" s="602" t="s">
        <v>308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758" t="s">
        <v>185</v>
      </c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60"/>
    </row>
    <row r="39" spans="1:30" ht="38.25" customHeight="1">
      <c r="A39" s="714" t="s">
        <v>183</v>
      </c>
      <c r="B39" s="714"/>
      <c r="C39" s="714" t="s">
        <v>147</v>
      </c>
      <c r="D39" s="714"/>
      <c r="E39" s="714"/>
      <c r="F39" s="714" t="s">
        <v>148</v>
      </c>
      <c r="G39" s="714"/>
      <c r="H39" s="714"/>
      <c r="I39" s="714"/>
      <c r="J39" s="714"/>
      <c r="K39" s="714" t="s">
        <v>161</v>
      </c>
      <c r="L39" s="715"/>
      <c r="M39" s="715"/>
      <c r="N39" s="715"/>
      <c r="O39" s="715"/>
      <c r="P39" s="714" t="s">
        <v>283</v>
      </c>
      <c r="Q39" s="715"/>
      <c r="R39" s="715"/>
      <c r="S39" s="715"/>
      <c r="T39" s="715"/>
      <c r="U39" s="715"/>
      <c r="V39" s="751" t="s">
        <v>149</v>
      </c>
      <c r="W39" s="751"/>
      <c r="X39" s="751"/>
      <c r="Y39" s="751"/>
      <c r="Z39" s="714" t="s">
        <v>196</v>
      </c>
      <c r="AA39" s="714"/>
      <c r="AB39" s="714"/>
    </row>
    <row r="40" spans="1:30" ht="18.75" customHeight="1">
      <c r="A40" s="710" t="s">
        <v>395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</row>
    <row r="41" spans="1:30" ht="42" customHeight="1">
      <c r="A41" s="688" t="s">
        <v>125</v>
      </c>
      <c r="B41" s="688"/>
      <c r="C41" s="693" t="s">
        <v>125</v>
      </c>
      <c r="D41" s="693"/>
      <c r="E41" s="693"/>
      <c r="F41" s="688" t="s">
        <v>125</v>
      </c>
      <c r="G41" s="688"/>
      <c r="H41" s="688"/>
      <c r="I41" s="688"/>
      <c r="J41" s="688"/>
      <c r="K41" s="690" t="s">
        <v>392</v>
      </c>
      <c r="L41" s="690"/>
      <c r="M41" s="690"/>
      <c r="N41" s="690"/>
      <c r="O41" s="690"/>
      <c r="P41" s="688" t="s">
        <v>125</v>
      </c>
      <c r="Q41" s="688"/>
      <c r="R41" s="688"/>
      <c r="S41" s="688"/>
      <c r="T41" s="688"/>
      <c r="U41" s="688"/>
      <c r="V41" s="691"/>
      <c r="W41" s="692"/>
      <c r="X41" s="692"/>
      <c r="Y41" s="692"/>
      <c r="Z41" s="684"/>
      <c r="AA41" s="684"/>
      <c r="AB41" s="684"/>
    </row>
    <row r="42" spans="1:30" s="217" customFormat="1" ht="42" customHeight="1">
      <c r="A42" s="688"/>
      <c r="B42" s="688"/>
      <c r="C42" s="693"/>
      <c r="D42" s="693"/>
      <c r="E42" s="693"/>
      <c r="F42" s="688"/>
      <c r="G42" s="688"/>
      <c r="H42" s="688"/>
      <c r="I42" s="688"/>
      <c r="J42" s="688"/>
      <c r="K42" s="694" t="s">
        <v>392</v>
      </c>
      <c r="L42" s="694"/>
      <c r="M42" s="694"/>
      <c r="N42" s="694"/>
      <c r="O42" s="694"/>
      <c r="P42" s="688"/>
      <c r="Q42" s="688"/>
      <c r="R42" s="688"/>
      <c r="S42" s="688"/>
      <c r="T42" s="688"/>
      <c r="U42" s="688"/>
      <c r="V42" s="691"/>
      <c r="W42" s="692"/>
      <c r="X42" s="692"/>
      <c r="Y42" s="692"/>
      <c r="Z42" s="684"/>
      <c r="AA42" s="684"/>
      <c r="AB42" s="684"/>
    </row>
    <row r="43" spans="1:30" ht="18" customHeight="1">
      <c r="A43" s="707" t="s">
        <v>444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9"/>
      <c r="AD43" s="257" t="s">
        <v>379</v>
      </c>
    </row>
    <row r="44" spans="1:30" ht="42" customHeight="1">
      <c r="A44" s="688"/>
      <c r="B44" s="688"/>
      <c r="C44" s="693"/>
      <c r="D44" s="693"/>
      <c r="E44" s="693"/>
      <c r="F44" s="688"/>
      <c r="G44" s="688"/>
      <c r="H44" s="688"/>
      <c r="I44" s="688"/>
      <c r="J44" s="688"/>
      <c r="K44" s="690" t="s">
        <v>420</v>
      </c>
      <c r="L44" s="690"/>
      <c r="M44" s="690"/>
      <c r="N44" s="690"/>
      <c r="O44" s="690"/>
      <c r="P44" s="688"/>
      <c r="Q44" s="688"/>
      <c r="R44" s="688"/>
      <c r="S44" s="688"/>
      <c r="T44" s="688"/>
      <c r="U44" s="688"/>
      <c r="V44" s="691"/>
      <c r="W44" s="692"/>
      <c r="X44" s="692"/>
      <c r="Y44" s="692"/>
      <c r="Z44" s="684"/>
      <c r="AA44" s="684"/>
      <c r="AB44" s="684"/>
      <c r="AD44" s="255" t="s">
        <v>380</v>
      </c>
    </row>
    <row r="45" spans="1:30" s="217" customFormat="1" ht="42" customHeight="1">
      <c r="A45" s="688"/>
      <c r="B45" s="688"/>
      <c r="C45" s="693"/>
      <c r="D45" s="693"/>
      <c r="E45" s="693"/>
      <c r="F45" s="688"/>
      <c r="G45" s="688"/>
      <c r="H45" s="688"/>
      <c r="I45" s="688"/>
      <c r="J45" s="688"/>
      <c r="K45" s="694" t="s">
        <v>421</v>
      </c>
      <c r="L45" s="694"/>
      <c r="M45" s="694"/>
      <c r="N45" s="694"/>
      <c r="O45" s="694"/>
      <c r="P45" s="688"/>
      <c r="Q45" s="688"/>
      <c r="R45" s="688"/>
      <c r="S45" s="688"/>
      <c r="T45" s="688"/>
      <c r="U45" s="688"/>
      <c r="V45" s="691"/>
      <c r="W45" s="692"/>
      <c r="X45" s="692"/>
      <c r="Y45" s="692"/>
      <c r="Z45" s="684"/>
      <c r="AA45" s="684"/>
      <c r="AB45" s="684"/>
    </row>
    <row r="46" spans="1:30" ht="18.75" customHeight="1">
      <c r="A46" s="685" t="s">
        <v>445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7"/>
    </row>
    <row r="47" spans="1:30" ht="42" customHeight="1">
      <c r="A47" s="688" t="s">
        <v>125</v>
      </c>
      <c r="B47" s="688"/>
      <c r="C47" s="693" t="s">
        <v>125</v>
      </c>
      <c r="D47" s="693"/>
      <c r="E47" s="693"/>
      <c r="F47" s="688" t="s">
        <v>125</v>
      </c>
      <c r="G47" s="688"/>
      <c r="H47" s="688"/>
      <c r="I47" s="688"/>
      <c r="J47" s="688"/>
      <c r="K47" s="690" t="s">
        <v>422</v>
      </c>
      <c r="L47" s="690"/>
      <c r="M47" s="690"/>
      <c r="N47" s="690"/>
      <c r="O47" s="690"/>
      <c r="P47" s="688" t="s">
        <v>125</v>
      </c>
      <c r="Q47" s="688"/>
      <c r="R47" s="688"/>
      <c r="S47" s="688"/>
      <c r="T47" s="688"/>
      <c r="U47" s="688"/>
      <c r="V47" s="691"/>
      <c r="W47" s="692"/>
      <c r="X47" s="692"/>
      <c r="Y47" s="692"/>
      <c r="Z47" s="684"/>
      <c r="AA47" s="684"/>
      <c r="AB47" s="684"/>
    </row>
    <row r="48" spans="1:30" s="217" customFormat="1" ht="42" customHeight="1">
      <c r="A48" s="688" t="s">
        <v>125</v>
      </c>
      <c r="B48" s="688"/>
      <c r="C48" s="693" t="s">
        <v>125</v>
      </c>
      <c r="D48" s="693"/>
      <c r="E48" s="693"/>
      <c r="F48" s="688" t="s">
        <v>125</v>
      </c>
      <c r="G48" s="688"/>
      <c r="H48" s="688"/>
      <c r="I48" s="688"/>
      <c r="J48" s="688"/>
      <c r="K48" s="694" t="s">
        <v>418</v>
      </c>
      <c r="L48" s="694"/>
      <c r="M48" s="694"/>
      <c r="N48" s="694"/>
      <c r="O48" s="694"/>
      <c r="P48" s="688" t="s">
        <v>125</v>
      </c>
      <c r="Q48" s="688"/>
      <c r="R48" s="688"/>
      <c r="S48" s="688"/>
      <c r="T48" s="688"/>
      <c r="U48" s="688"/>
      <c r="V48" s="691"/>
      <c r="W48" s="692"/>
      <c r="X48" s="692"/>
      <c r="Y48" s="692"/>
      <c r="Z48" s="684"/>
      <c r="AA48" s="684"/>
      <c r="AB48" s="684"/>
    </row>
    <row r="49" spans="1:28" ht="18.75" customHeight="1">
      <c r="A49" s="710" t="s">
        <v>446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</row>
    <row r="50" spans="1:28" ht="42" customHeight="1">
      <c r="A50" s="688" t="s">
        <v>125</v>
      </c>
      <c r="B50" s="688"/>
      <c r="C50" s="693" t="s">
        <v>125</v>
      </c>
      <c r="D50" s="693"/>
      <c r="E50" s="693"/>
      <c r="F50" s="688" t="s">
        <v>125</v>
      </c>
      <c r="G50" s="688"/>
      <c r="H50" s="688"/>
      <c r="I50" s="688"/>
      <c r="J50" s="688"/>
      <c r="K50" s="711" t="s">
        <v>423</v>
      </c>
      <c r="L50" s="712"/>
      <c r="M50" s="712"/>
      <c r="N50" s="712"/>
      <c r="O50" s="713"/>
      <c r="P50" s="688" t="s">
        <v>125</v>
      </c>
      <c r="Q50" s="688"/>
      <c r="R50" s="688"/>
      <c r="S50" s="688"/>
      <c r="T50" s="688"/>
      <c r="U50" s="688"/>
      <c r="V50" s="691"/>
      <c r="W50" s="692"/>
      <c r="X50" s="692"/>
      <c r="Y50" s="692"/>
      <c r="Z50" s="684"/>
      <c r="AA50" s="684"/>
      <c r="AB50" s="684"/>
    </row>
    <row r="51" spans="1:28" s="217" customFormat="1" ht="42" customHeight="1">
      <c r="A51" s="688" t="s">
        <v>125</v>
      </c>
      <c r="B51" s="688"/>
      <c r="C51" s="693" t="s">
        <v>125</v>
      </c>
      <c r="D51" s="693"/>
      <c r="E51" s="693"/>
      <c r="F51" s="688" t="s">
        <v>125</v>
      </c>
      <c r="G51" s="688"/>
      <c r="H51" s="688"/>
      <c r="I51" s="688"/>
      <c r="J51" s="688"/>
      <c r="K51" s="704" t="s">
        <v>423</v>
      </c>
      <c r="L51" s="705"/>
      <c r="M51" s="705"/>
      <c r="N51" s="705"/>
      <c r="O51" s="706"/>
      <c r="P51" s="688" t="s">
        <v>125</v>
      </c>
      <c r="Q51" s="688"/>
      <c r="R51" s="688"/>
      <c r="S51" s="688"/>
      <c r="T51" s="688"/>
      <c r="U51" s="688"/>
      <c r="V51" s="691"/>
      <c r="W51" s="692"/>
      <c r="X51" s="692"/>
      <c r="Y51" s="692"/>
      <c r="Z51" s="684"/>
      <c r="AA51" s="684"/>
      <c r="AB51" s="684"/>
    </row>
    <row r="52" spans="1:28" ht="34.5" customHeight="1">
      <c r="A52" s="244" t="s">
        <v>309</v>
      </c>
      <c r="B52" s="682" t="s">
        <v>364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4"/>
      <c r="AA52" s="684"/>
      <c r="AB52" s="684"/>
    </row>
    <row r="53" spans="1:28" ht="30" customHeight="1">
      <c r="A53" s="244" t="s">
        <v>310</v>
      </c>
      <c r="B53" s="682" t="s">
        <v>367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3"/>
      <c r="AA53" s="683"/>
      <c r="AB53" s="683"/>
    </row>
    <row r="54" spans="1:28" ht="40.5" customHeight="1">
      <c r="A54" s="244" t="s">
        <v>311</v>
      </c>
      <c r="B54" s="682" t="s">
        <v>366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3"/>
      <c r="AA54" s="683"/>
      <c r="AB54" s="683"/>
    </row>
    <row r="55" spans="1:28" ht="30" customHeight="1">
      <c r="A55" s="244" t="s">
        <v>331</v>
      </c>
      <c r="B55" s="750" t="s">
        <v>150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49">
        <f>SUM(Z41:AB42,Z44:AB45,Z47:AB48,Z50:AB54)</f>
        <v>0</v>
      </c>
      <c r="AA55" s="749"/>
      <c r="AB55" s="749"/>
    </row>
    <row r="56" spans="1:28" ht="14.25" customHeight="1">
      <c r="A56" s="717" t="s">
        <v>332</v>
      </c>
      <c r="B56" s="761" t="s">
        <v>284</v>
      </c>
      <c r="C56" s="762"/>
      <c r="D56" s="762"/>
      <c r="E56" s="762"/>
      <c r="F56" s="762"/>
      <c r="G56" s="762"/>
      <c r="H56" s="763"/>
      <c r="I56" s="727" t="str">
        <f>IF(Z55&gt;0,"Wpisz wartość kursu EUR do PLN","nd")</f>
        <v>nd</v>
      </c>
      <c r="J56" s="728"/>
      <c r="K56" s="729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36" t="s">
        <v>191</v>
      </c>
      <c r="Z56" s="738" t="str">
        <f>IF(Z55=0,"",W34-Z55)</f>
        <v/>
      </c>
      <c r="AA56" s="739"/>
      <c r="AB56" s="740"/>
    </row>
    <row r="57" spans="1:28" ht="14.25" customHeight="1">
      <c r="A57" s="718"/>
      <c r="B57" s="764"/>
      <c r="C57" s="422"/>
      <c r="D57" s="422"/>
      <c r="E57" s="422"/>
      <c r="F57" s="422"/>
      <c r="G57" s="422"/>
      <c r="H57" s="765"/>
      <c r="I57" s="730"/>
      <c r="J57" s="731"/>
      <c r="K57" s="732"/>
      <c r="L57" s="744" t="s">
        <v>190</v>
      </c>
      <c r="M57" s="745"/>
      <c r="N57" s="792"/>
      <c r="O57" s="793"/>
      <c r="P57" s="793"/>
      <c r="Q57" s="793"/>
      <c r="R57" s="793"/>
      <c r="S57" s="793"/>
      <c r="T57" s="793"/>
      <c r="U57" s="793"/>
      <c r="V57" s="793"/>
      <c r="W57" s="794"/>
      <c r="X57" s="280"/>
      <c r="Y57" s="737"/>
      <c r="Z57" s="741"/>
      <c r="AA57" s="742"/>
      <c r="AB57" s="743"/>
    </row>
    <row r="58" spans="1:28" ht="26.25" customHeight="1">
      <c r="A58" s="719"/>
      <c r="B58" s="766"/>
      <c r="C58" s="767"/>
      <c r="D58" s="767"/>
      <c r="E58" s="767"/>
      <c r="F58" s="767"/>
      <c r="G58" s="767"/>
      <c r="H58" s="768"/>
      <c r="I58" s="733"/>
      <c r="J58" s="734"/>
      <c r="K58" s="735"/>
      <c r="L58" s="746"/>
      <c r="M58" s="747"/>
      <c r="N58" s="748" t="s">
        <v>74</v>
      </c>
      <c r="O58" s="748"/>
      <c r="P58" s="748"/>
      <c r="Q58" s="748"/>
      <c r="R58" s="748"/>
      <c r="S58" s="748"/>
      <c r="T58" s="748"/>
      <c r="U58" s="748"/>
      <c r="V58" s="748"/>
      <c r="W58" s="748"/>
      <c r="X58" s="143"/>
      <c r="Y58" s="287" t="s">
        <v>4</v>
      </c>
      <c r="Z58" s="749" t="str">
        <f>IF(Z55=0,"",Z56*I56)</f>
        <v/>
      </c>
      <c r="AA58" s="749"/>
      <c r="AB58" s="749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750" t="s">
        <v>312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86">
        <v>100000</v>
      </c>
      <c r="X61" s="787"/>
      <c r="Y61" s="787"/>
      <c r="Z61" s="788"/>
      <c r="AA61" s="284" t="s">
        <v>5</v>
      </c>
      <c r="AB61" s="775" t="str">
        <f>IF(Z83=0,"","x")</f>
        <v/>
      </c>
    </row>
    <row r="62" spans="1:28" ht="3" customHeight="1">
      <c r="A62" s="750"/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89"/>
      <c r="X62" s="790"/>
      <c r="Y62" s="790"/>
      <c r="Z62" s="791"/>
      <c r="AB62" s="776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2" t="s">
        <v>313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758" t="s">
        <v>185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60"/>
    </row>
    <row r="67" spans="1:30" ht="38.25" customHeight="1">
      <c r="A67" s="714" t="s">
        <v>183</v>
      </c>
      <c r="B67" s="714"/>
      <c r="C67" s="714" t="s">
        <v>147</v>
      </c>
      <c r="D67" s="714"/>
      <c r="E67" s="714"/>
      <c r="F67" s="714" t="s">
        <v>148</v>
      </c>
      <c r="G67" s="714"/>
      <c r="H67" s="714"/>
      <c r="I67" s="714"/>
      <c r="J67" s="714"/>
      <c r="K67" s="714" t="s">
        <v>161</v>
      </c>
      <c r="L67" s="715"/>
      <c r="M67" s="715"/>
      <c r="N67" s="715"/>
      <c r="O67" s="715"/>
      <c r="P67" s="714" t="s">
        <v>314</v>
      </c>
      <c r="Q67" s="715"/>
      <c r="R67" s="715"/>
      <c r="S67" s="715"/>
      <c r="T67" s="715"/>
      <c r="U67" s="715"/>
      <c r="V67" s="751" t="s">
        <v>149</v>
      </c>
      <c r="W67" s="751"/>
      <c r="X67" s="751"/>
      <c r="Y67" s="751"/>
      <c r="Z67" s="714" t="s">
        <v>196</v>
      </c>
      <c r="AA67" s="714"/>
      <c r="AB67" s="714"/>
    </row>
    <row r="68" spans="1:30" ht="18.75" customHeight="1">
      <c r="A68" s="710" t="s">
        <v>315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</row>
    <row r="69" spans="1:30" ht="42" customHeight="1">
      <c r="A69" s="688"/>
      <c r="B69" s="688"/>
      <c r="C69" s="693"/>
      <c r="D69" s="693"/>
      <c r="E69" s="693"/>
      <c r="F69" s="688"/>
      <c r="G69" s="688"/>
      <c r="H69" s="688"/>
      <c r="I69" s="688"/>
      <c r="J69" s="688"/>
      <c r="K69" s="690" t="s">
        <v>392</v>
      </c>
      <c r="L69" s="690"/>
      <c r="M69" s="690"/>
      <c r="N69" s="690"/>
      <c r="O69" s="690"/>
      <c r="P69" s="688"/>
      <c r="Q69" s="688"/>
      <c r="R69" s="688"/>
      <c r="S69" s="688"/>
      <c r="T69" s="688"/>
      <c r="U69" s="688"/>
      <c r="V69" s="691"/>
      <c r="W69" s="692"/>
      <c r="X69" s="692"/>
      <c r="Y69" s="692"/>
      <c r="Z69" s="684"/>
      <c r="AA69" s="684"/>
      <c r="AB69" s="684"/>
    </row>
    <row r="70" spans="1:30" s="217" customFormat="1" ht="41.25" customHeight="1">
      <c r="A70" s="688"/>
      <c r="B70" s="688"/>
      <c r="C70" s="693"/>
      <c r="D70" s="693"/>
      <c r="E70" s="693"/>
      <c r="F70" s="688"/>
      <c r="G70" s="688"/>
      <c r="H70" s="688"/>
      <c r="I70" s="688"/>
      <c r="J70" s="688"/>
      <c r="K70" s="694" t="s">
        <v>392</v>
      </c>
      <c r="L70" s="694"/>
      <c r="M70" s="694"/>
      <c r="N70" s="694"/>
      <c r="O70" s="694"/>
      <c r="P70" s="688"/>
      <c r="Q70" s="688"/>
      <c r="R70" s="688"/>
      <c r="S70" s="688"/>
      <c r="T70" s="688"/>
      <c r="U70" s="688"/>
      <c r="V70" s="691"/>
      <c r="W70" s="692"/>
      <c r="X70" s="692"/>
      <c r="Y70" s="692"/>
      <c r="Z70" s="684"/>
      <c r="AA70" s="684"/>
      <c r="AB70" s="684"/>
    </row>
    <row r="71" spans="1:30" ht="18.75" customHeight="1">
      <c r="A71" s="707" t="s">
        <v>447</v>
      </c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9"/>
      <c r="AD71" s="257" t="s">
        <v>379</v>
      </c>
    </row>
    <row r="72" spans="1:30" ht="42" customHeight="1">
      <c r="A72" s="688"/>
      <c r="B72" s="688"/>
      <c r="C72" s="693"/>
      <c r="D72" s="693"/>
      <c r="E72" s="693"/>
      <c r="F72" s="688"/>
      <c r="G72" s="688"/>
      <c r="H72" s="688"/>
      <c r="I72" s="688"/>
      <c r="J72" s="688"/>
      <c r="K72" s="690" t="s">
        <v>424</v>
      </c>
      <c r="L72" s="690"/>
      <c r="M72" s="690"/>
      <c r="N72" s="690"/>
      <c r="O72" s="690"/>
      <c r="P72" s="688"/>
      <c r="Q72" s="688"/>
      <c r="R72" s="688"/>
      <c r="S72" s="688"/>
      <c r="T72" s="688"/>
      <c r="U72" s="688"/>
      <c r="V72" s="691"/>
      <c r="W72" s="692"/>
      <c r="X72" s="692"/>
      <c r="Y72" s="692"/>
      <c r="Z72" s="684"/>
      <c r="AA72" s="684"/>
      <c r="AB72" s="684"/>
      <c r="AD72" s="255" t="s">
        <v>380</v>
      </c>
    </row>
    <row r="73" spans="1:30" s="217" customFormat="1" ht="42" customHeight="1">
      <c r="A73" s="688"/>
      <c r="B73" s="688"/>
      <c r="C73" s="693"/>
      <c r="D73" s="693"/>
      <c r="E73" s="693"/>
      <c r="F73" s="688"/>
      <c r="G73" s="688"/>
      <c r="H73" s="688"/>
      <c r="I73" s="688"/>
      <c r="J73" s="688"/>
      <c r="K73" s="694" t="s">
        <v>424</v>
      </c>
      <c r="L73" s="694"/>
      <c r="M73" s="694"/>
      <c r="N73" s="694"/>
      <c r="O73" s="694"/>
      <c r="P73" s="688"/>
      <c r="Q73" s="688"/>
      <c r="R73" s="688"/>
      <c r="S73" s="688"/>
      <c r="T73" s="688"/>
      <c r="U73" s="688"/>
      <c r="V73" s="691"/>
      <c r="W73" s="692"/>
      <c r="X73" s="692"/>
      <c r="Y73" s="692"/>
      <c r="Z73" s="684"/>
      <c r="AA73" s="684"/>
      <c r="AB73" s="684"/>
    </row>
    <row r="74" spans="1:30" ht="18" customHeight="1">
      <c r="A74" s="685" t="s">
        <v>448</v>
      </c>
      <c r="B74" s="686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7"/>
    </row>
    <row r="75" spans="1:30" ht="42" customHeight="1">
      <c r="A75" s="688" t="s">
        <v>125</v>
      </c>
      <c r="B75" s="688"/>
      <c r="C75" s="689" t="s">
        <v>125</v>
      </c>
      <c r="D75" s="689"/>
      <c r="E75" s="689"/>
      <c r="F75" s="688" t="s">
        <v>125</v>
      </c>
      <c r="G75" s="688"/>
      <c r="H75" s="688"/>
      <c r="I75" s="688"/>
      <c r="J75" s="688"/>
      <c r="K75" s="690" t="s">
        <v>425</v>
      </c>
      <c r="L75" s="690"/>
      <c r="M75" s="690"/>
      <c r="N75" s="690"/>
      <c r="O75" s="690"/>
      <c r="P75" s="688" t="s">
        <v>125</v>
      </c>
      <c r="Q75" s="688"/>
      <c r="R75" s="688"/>
      <c r="S75" s="688"/>
      <c r="T75" s="688"/>
      <c r="U75" s="688"/>
      <c r="V75" s="691"/>
      <c r="W75" s="692"/>
      <c r="X75" s="692"/>
      <c r="Y75" s="692"/>
      <c r="Z75" s="684"/>
      <c r="AA75" s="684"/>
      <c r="AB75" s="684"/>
    </row>
    <row r="76" spans="1:30" s="217" customFormat="1" ht="42" customHeight="1">
      <c r="A76" s="688" t="s">
        <v>125</v>
      </c>
      <c r="B76" s="688"/>
      <c r="C76" s="689" t="s">
        <v>125</v>
      </c>
      <c r="D76" s="689"/>
      <c r="E76" s="689"/>
      <c r="F76" s="688" t="s">
        <v>125</v>
      </c>
      <c r="G76" s="688"/>
      <c r="H76" s="688"/>
      <c r="I76" s="688"/>
      <c r="J76" s="688"/>
      <c r="K76" s="694" t="s">
        <v>433</v>
      </c>
      <c r="L76" s="694"/>
      <c r="M76" s="694"/>
      <c r="N76" s="694"/>
      <c r="O76" s="694"/>
      <c r="P76" s="688" t="s">
        <v>125</v>
      </c>
      <c r="Q76" s="688"/>
      <c r="R76" s="688"/>
      <c r="S76" s="688"/>
      <c r="T76" s="688"/>
      <c r="U76" s="688"/>
      <c r="V76" s="691"/>
      <c r="W76" s="692"/>
      <c r="X76" s="692"/>
      <c r="Y76" s="692"/>
      <c r="Z76" s="684"/>
      <c r="AA76" s="684"/>
      <c r="AB76" s="684"/>
    </row>
    <row r="77" spans="1:30" ht="18" customHeight="1">
      <c r="A77" s="710" t="s">
        <v>449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</row>
    <row r="78" spans="1:30" ht="42.75" customHeight="1">
      <c r="A78" s="688" t="s">
        <v>125</v>
      </c>
      <c r="B78" s="688"/>
      <c r="C78" s="689" t="s">
        <v>125</v>
      </c>
      <c r="D78" s="689"/>
      <c r="E78" s="689"/>
      <c r="F78" s="688" t="s">
        <v>125</v>
      </c>
      <c r="G78" s="688"/>
      <c r="H78" s="688"/>
      <c r="I78" s="688"/>
      <c r="J78" s="688"/>
      <c r="K78" s="711" t="s">
        <v>426</v>
      </c>
      <c r="L78" s="712"/>
      <c r="M78" s="712"/>
      <c r="N78" s="712"/>
      <c r="O78" s="713"/>
      <c r="P78" s="688" t="s">
        <v>125</v>
      </c>
      <c r="Q78" s="688"/>
      <c r="R78" s="688"/>
      <c r="S78" s="688"/>
      <c r="T78" s="688"/>
      <c r="U78" s="688"/>
      <c r="V78" s="691"/>
      <c r="W78" s="692"/>
      <c r="X78" s="692"/>
      <c r="Y78" s="692"/>
      <c r="Z78" s="684"/>
      <c r="AA78" s="684"/>
      <c r="AB78" s="684"/>
    </row>
    <row r="79" spans="1:30" s="217" customFormat="1" ht="42.75" customHeight="1">
      <c r="A79" s="688" t="s">
        <v>125</v>
      </c>
      <c r="B79" s="688"/>
      <c r="C79" s="689" t="s">
        <v>125</v>
      </c>
      <c r="D79" s="689"/>
      <c r="E79" s="689"/>
      <c r="F79" s="688" t="s">
        <v>125</v>
      </c>
      <c r="G79" s="688"/>
      <c r="H79" s="688"/>
      <c r="I79" s="688"/>
      <c r="J79" s="688"/>
      <c r="K79" s="704" t="s">
        <v>426</v>
      </c>
      <c r="L79" s="705"/>
      <c r="M79" s="705"/>
      <c r="N79" s="705"/>
      <c r="O79" s="706"/>
      <c r="P79" s="688" t="s">
        <v>125</v>
      </c>
      <c r="Q79" s="688"/>
      <c r="R79" s="688"/>
      <c r="S79" s="688"/>
      <c r="T79" s="688"/>
      <c r="U79" s="688"/>
      <c r="V79" s="691"/>
      <c r="W79" s="692"/>
      <c r="X79" s="692"/>
      <c r="Y79" s="692"/>
      <c r="Z79" s="684"/>
      <c r="AA79" s="684"/>
      <c r="AB79" s="684"/>
    </row>
    <row r="80" spans="1:30" ht="33.75" customHeight="1">
      <c r="A80" s="244" t="s">
        <v>316</v>
      </c>
      <c r="B80" s="682" t="s">
        <v>364</v>
      </c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4"/>
      <c r="AA80" s="684"/>
      <c r="AB80" s="684"/>
    </row>
    <row r="81" spans="1:28" ht="30" customHeight="1">
      <c r="A81" s="244" t="s">
        <v>317</v>
      </c>
      <c r="B81" s="682" t="s">
        <v>367</v>
      </c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3"/>
      <c r="AA81" s="683"/>
      <c r="AB81" s="683"/>
    </row>
    <row r="82" spans="1:28" ht="40.5" customHeight="1">
      <c r="A82" s="244" t="s">
        <v>318</v>
      </c>
      <c r="B82" s="682" t="s">
        <v>366</v>
      </c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3"/>
      <c r="AA82" s="683"/>
      <c r="AB82" s="683"/>
    </row>
    <row r="83" spans="1:28" ht="30" customHeight="1">
      <c r="A83" s="244" t="s">
        <v>333</v>
      </c>
      <c r="B83" s="750" t="s">
        <v>150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49">
        <f>SUM(Z69:AB70,Z72:AB73,Z75:AB76,Z78:AB82)</f>
        <v>0</v>
      </c>
      <c r="AA83" s="749"/>
      <c r="AB83" s="749"/>
    </row>
    <row r="84" spans="1:28" ht="14.25" customHeight="1">
      <c r="A84" s="717" t="s">
        <v>334</v>
      </c>
      <c r="B84" s="720" t="s">
        <v>284</v>
      </c>
      <c r="C84" s="546"/>
      <c r="D84" s="546"/>
      <c r="E84" s="546"/>
      <c r="F84" s="546"/>
      <c r="G84" s="546"/>
      <c r="H84" s="721"/>
      <c r="I84" s="727" t="str">
        <f>IF(Z83&gt;0,"Wpisz wartość kursu EUR do PLN","nd")</f>
        <v>nd</v>
      </c>
      <c r="J84" s="728"/>
      <c r="K84" s="729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36" t="s">
        <v>191</v>
      </c>
      <c r="Z84" s="738" t="str">
        <f>IF(Z83=0,"",W61-Z83)</f>
        <v/>
      </c>
      <c r="AA84" s="739"/>
      <c r="AB84" s="740"/>
    </row>
    <row r="85" spans="1:28" ht="17.25" customHeight="1">
      <c r="A85" s="718"/>
      <c r="B85" s="722"/>
      <c r="C85" s="602"/>
      <c r="D85" s="602"/>
      <c r="E85" s="602"/>
      <c r="F85" s="602"/>
      <c r="G85" s="602"/>
      <c r="H85" s="723"/>
      <c r="I85" s="730"/>
      <c r="J85" s="731"/>
      <c r="K85" s="732"/>
      <c r="L85" s="744" t="s">
        <v>190</v>
      </c>
      <c r="M85" s="745"/>
      <c r="N85" s="807"/>
      <c r="O85" s="808"/>
      <c r="P85" s="808"/>
      <c r="Q85" s="808"/>
      <c r="R85" s="808"/>
      <c r="S85" s="808"/>
      <c r="T85" s="808"/>
      <c r="U85" s="808"/>
      <c r="V85" s="808"/>
      <c r="W85" s="809"/>
      <c r="X85" s="280"/>
      <c r="Y85" s="737"/>
      <c r="Z85" s="741"/>
      <c r="AA85" s="742"/>
      <c r="AB85" s="743"/>
    </row>
    <row r="86" spans="1:28" ht="26.25" customHeight="1">
      <c r="A86" s="719"/>
      <c r="B86" s="724"/>
      <c r="C86" s="725"/>
      <c r="D86" s="725"/>
      <c r="E86" s="725"/>
      <c r="F86" s="725"/>
      <c r="G86" s="725"/>
      <c r="H86" s="726"/>
      <c r="I86" s="733"/>
      <c r="J86" s="734"/>
      <c r="K86" s="735"/>
      <c r="L86" s="746"/>
      <c r="M86" s="747"/>
      <c r="N86" s="748" t="s">
        <v>74</v>
      </c>
      <c r="O86" s="748"/>
      <c r="P86" s="748"/>
      <c r="Q86" s="748"/>
      <c r="R86" s="748"/>
      <c r="S86" s="748"/>
      <c r="T86" s="748"/>
      <c r="U86" s="748"/>
      <c r="V86" s="748"/>
      <c r="W86" s="748"/>
      <c r="X86" s="143"/>
      <c r="Y86" s="287" t="s">
        <v>4</v>
      </c>
      <c r="Z86" s="749" t="str">
        <f>IF(Z83=0,"",Z84*I84)</f>
        <v/>
      </c>
      <c r="AA86" s="749"/>
      <c r="AB86" s="749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7" t="s">
        <v>319</v>
      </c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8">
        <v>30000</v>
      </c>
      <c r="X89" s="779"/>
      <c r="Y89" s="779"/>
      <c r="Z89" s="780"/>
      <c r="AA89" s="300" t="s">
        <v>5</v>
      </c>
      <c r="AB89" s="784" t="str">
        <f>IF(Z110=0,"","x")</f>
        <v/>
      </c>
    </row>
    <row r="90" spans="1:28" ht="2.25" customHeight="1">
      <c r="A90" s="777"/>
      <c r="B90" s="777"/>
      <c r="C90" s="777"/>
      <c r="D90" s="777"/>
      <c r="E90" s="777"/>
      <c r="F90" s="777"/>
      <c r="G90" s="777"/>
      <c r="H90" s="777"/>
      <c r="I90" s="777"/>
      <c r="J90" s="777"/>
      <c r="K90" s="777"/>
      <c r="L90" s="777"/>
      <c r="M90" s="777"/>
      <c r="N90" s="777"/>
      <c r="O90" s="777"/>
      <c r="P90" s="777"/>
      <c r="Q90" s="777"/>
      <c r="R90" s="777"/>
      <c r="S90" s="777"/>
      <c r="T90" s="777"/>
      <c r="U90" s="777"/>
      <c r="V90" s="777"/>
      <c r="W90" s="781"/>
      <c r="X90" s="782"/>
      <c r="Y90" s="782"/>
      <c r="Z90" s="783"/>
      <c r="AA90" s="301"/>
      <c r="AB90" s="785"/>
    </row>
    <row r="91" spans="1:28" ht="22.5" customHeight="1">
      <c r="A91" s="603" t="s">
        <v>320</v>
      </c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758" t="s">
        <v>185</v>
      </c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60"/>
    </row>
    <row r="94" spans="1:28" ht="35.25" customHeight="1">
      <c r="A94" s="714" t="s">
        <v>183</v>
      </c>
      <c r="B94" s="714"/>
      <c r="C94" s="714" t="s">
        <v>147</v>
      </c>
      <c r="D94" s="714"/>
      <c r="E94" s="714"/>
      <c r="F94" s="714" t="s">
        <v>148</v>
      </c>
      <c r="G94" s="714"/>
      <c r="H94" s="714"/>
      <c r="I94" s="714"/>
      <c r="J94" s="714"/>
      <c r="K94" s="714" t="s">
        <v>161</v>
      </c>
      <c r="L94" s="715"/>
      <c r="M94" s="715"/>
      <c r="N94" s="715"/>
      <c r="O94" s="715"/>
      <c r="P94" s="714" t="s">
        <v>283</v>
      </c>
      <c r="Q94" s="715"/>
      <c r="R94" s="715"/>
      <c r="S94" s="715"/>
      <c r="T94" s="715"/>
      <c r="U94" s="715"/>
      <c r="V94" s="751" t="s">
        <v>149</v>
      </c>
      <c r="W94" s="751"/>
      <c r="X94" s="751"/>
      <c r="Y94" s="751"/>
      <c r="Z94" s="714" t="s">
        <v>196</v>
      </c>
      <c r="AA94" s="714"/>
      <c r="AB94" s="714"/>
    </row>
    <row r="95" spans="1:28" ht="18" customHeight="1">
      <c r="A95" s="710" t="s">
        <v>396</v>
      </c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</row>
    <row r="96" spans="1:28" ht="42" customHeight="1">
      <c r="A96" s="688" t="s">
        <v>125</v>
      </c>
      <c r="B96" s="688"/>
      <c r="C96" s="693" t="s">
        <v>125</v>
      </c>
      <c r="D96" s="693"/>
      <c r="E96" s="693"/>
      <c r="F96" s="688" t="s">
        <v>125</v>
      </c>
      <c r="G96" s="688"/>
      <c r="H96" s="688"/>
      <c r="I96" s="688"/>
      <c r="J96" s="688"/>
      <c r="K96" s="690" t="s">
        <v>392</v>
      </c>
      <c r="L96" s="690"/>
      <c r="M96" s="690"/>
      <c r="N96" s="690"/>
      <c r="O96" s="690"/>
      <c r="P96" s="688" t="s">
        <v>125</v>
      </c>
      <c r="Q96" s="688"/>
      <c r="R96" s="688"/>
      <c r="S96" s="688"/>
      <c r="T96" s="688"/>
      <c r="U96" s="688"/>
      <c r="V96" s="691"/>
      <c r="W96" s="692"/>
      <c r="X96" s="692"/>
      <c r="Y96" s="692"/>
      <c r="Z96" s="684"/>
      <c r="AA96" s="684"/>
      <c r="AB96" s="684"/>
    </row>
    <row r="97" spans="1:30" s="217" customFormat="1" ht="42" customHeight="1">
      <c r="A97" s="688"/>
      <c r="B97" s="688"/>
      <c r="C97" s="693"/>
      <c r="D97" s="693"/>
      <c r="E97" s="693"/>
      <c r="F97" s="688"/>
      <c r="G97" s="688"/>
      <c r="H97" s="688"/>
      <c r="I97" s="688"/>
      <c r="J97" s="688"/>
      <c r="K97" s="694" t="s">
        <v>392</v>
      </c>
      <c r="L97" s="694"/>
      <c r="M97" s="694"/>
      <c r="N97" s="694"/>
      <c r="O97" s="694"/>
      <c r="P97" s="688"/>
      <c r="Q97" s="688"/>
      <c r="R97" s="688"/>
      <c r="S97" s="688"/>
      <c r="T97" s="688"/>
      <c r="U97" s="688"/>
      <c r="V97" s="691"/>
      <c r="W97" s="692"/>
      <c r="X97" s="692"/>
      <c r="Y97" s="692"/>
      <c r="Z97" s="684"/>
      <c r="AA97" s="684"/>
      <c r="AB97" s="684"/>
    </row>
    <row r="98" spans="1:30" ht="21" customHeight="1">
      <c r="A98" s="707" t="s">
        <v>450</v>
      </c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9"/>
      <c r="AD98" s="257" t="s">
        <v>379</v>
      </c>
    </row>
    <row r="99" spans="1:30" ht="42" customHeight="1">
      <c r="A99" s="688"/>
      <c r="B99" s="688"/>
      <c r="C99" s="693"/>
      <c r="D99" s="693"/>
      <c r="E99" s="693"/>
      <c r="F99" s="688"/>
      <c r="G99" s="688"/>
      <c r="H99" s="688"/>
      <c r="I99" s="688"/>
      <c r="J99" s="688"/>
      <c r="K99" s="690" t="s">
        <v>421</v>
      </c>
      <c r="L99" s="690"/>
      <c r="M99" s="690"/>
      <c r="N99" s="690"/>
      <c r="O99" s="690"/>
      <c r="P99" s="688"/>
      <c r="Q99" s="688"/>
      <c r="R99" s="688"/>
      <c r="S99" s="688"/>
      <c r="T99" s="688"/>
      <c r="U99" s="688"/>
      <c r="V99" s="691"/>
      <c r="W99" s="692"/>
      <c r="X99" s="692"/>
      <c r="Y99" s="692"/>
      <c r="Z99" s="684"/>
      <c r="AA99" s="684"/>
      <c r="AB99" s="684"/>
      <c r="AD99" s="255" t="s">
        <v>380</v>
      </c>
    </row>
    <row r="100" spans="1:30" s="217" customFormat="1" ht="42" customHeight="1">
      <c r="A100" s="688"/>
      <c r="B100" s="688"/>
      <c r="C100" s="693"/>
      <c r="D100" s="693"/>
      <c r="E100" s="693"/>
      <c r="F100" s="688"/>
      <c r="G100" s="688"/>
      <c r="H100" s="688"/>
      <c r="I100" s="688"/>
      <c r="J100" s="688"/>
      <c r="K100" s="694" t="s">
        <v>421</v>
      </c>
      <c r="L100" s="694"/>
      <c r="M100" s="694"/>
      <c r="N100" s="694"/>
      <c r="O100" s="694"/>
      <c r="P100" s="688"/>
      <c r="Q100" s="688"/>
      <c r="R100" s="688"/>
      <c r="S100" s="688"/>
      <c r="T100" s="688"/>
      <c r="U100" s="688"/>
      <c r="V100" s="691"/>
      <c r="W100" s="692"/>
      <c r="X100" s="692"/>
      <c r="Y100" s="692"/>
      <c r="Z100" s="684"/>
      <c r="AA100" s="684"/>
      <c r="AB100" s="684"/>
    </row>
    <row r="101" spans="1:30" ht="18" customHeight="1">
      <c r="A101" s="685" t="s">
        <v>451</v>
      </c>
      <c r="B101" s="686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7"/>
    </row>
    <row r="102" spans="1:30" ht="42" customHeight="1">
      <c r="A102" s="688" t="s">
        <v>125</v>
      </c>
      <c r="B102" s="688"/>
      <c r="C102" s="693" t="s">
        <v>125</v>
      </c>
      <c r="D102" s="693"/>
      <c r="E102" s="693"/>
      <c r="F102" s="688" t="s">
        <v>125</v>
      </c>
      <c r="G102" s="688"/>
      <c r="H102" s="688"/>
      <c r="I102" s="688"/>
      <c r="J102" s="688"/>
      <c r="K102" s="690" t="s">
        <v>418</v>
      </c>
      <c r="L102" s="690"/>
      <c r="M102" s="690"/>
      <c r="N102" s="690"/>
      <c r="O102" s="690"/>
      <c r="P102" s="688" t="s">
        <v>125</v>
      </c>
      <c r="Q102" s="688"/>
      <c r="R102" s="688"/>
      <c r="S102" s="688"/>
      <c r="T102" s="688"/>
      <c r="U102" s="688"/>
      <c r="V102" s="691"/>
      <c r="W102" s="692"/>
      <c r="X102" s="692"/>
      <c r="Y102" s="692"/>
      <c r="Z102" s="684"/>
      <c r="AA102" s="684"/>
      <c r="AB102" s="684"/>
    </row>
    <row r="103" spans="1:30" s="217" customFormat="1" ht="42" customHeight="1">
      <c r="A103" s="688" t="s">
        <v>125</v>
      </c>
      <c r="B103" s="688"/>
      <c r="C103" s="693" t="s">
        <v>125</v>
      </c>
      <c r="D103" s="693"/>
      <c r="E103" s="693"/>
      <c r="F103" s="688" t="s">
        <v>125</v>
      </c>
      <c r="G103" s="688"/>
      <c r="H103" s="688"/>
      <c r="I103" s="688"/>
      <c r="J103" s="688"/>
      <c r="K103" s="694" t="s">
        <v>433</v>
      </c>
      <c r="L103" s="694"/>
      <c r="M103" s="694"/>
      <c r="N103" s="694"/>
      <c r="O103" s="694"/>
      <c r="P103" s="688" t="s">
        <v>125</v>
      </c>
      <c r="Q103" s="688"/>
      <c r="R103" s="688"/>
      <c r="S103" s="688"/>
      <c r="T103" s="688"/>
      <c r="U103" s="688"/>
      <c r="V103" s="691"/>
      <c r="W103" s="692"/>
      <c r="X103" s="692"/>
      <c r="Y103" s="692"/>
      <c r="Z103" s="684"/>
      <c r="AA103" s="684"/>
      <c r="AB103" s="684"/>
    </row>
    <row r="104" spans="1:30" ht="18" customHeight="1">
      <c r="A104" s="710" t="s">
        <v>452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</row>
    <row r="105" spans="1:30" ht="42" customHeight="1">
      <c r="A105" s="688" t="s">
        <v>125</v>
      </c>
      <c r="B105" s="688"/>
      <c r="C105" s="693" t="s">
        <v>125</v>
      </c>
      <c r="D105" s="693"/>
      <c r="E105" s="693"/>
      <c r="F105" s="688" t="s">
        <v>125</v>
      </c>
      <c r="G105" s="688"/>
      <c r="H105" s="688"/>
      <c r="I105" s="688"/>
      <c r="J105" s="688"/>
      <c r="K105" s="711" t="s">
        <v>423</v>
      </c>
      <c r="L105" s="712"/>
      <c r="M105" s="712"/>
      <c r="N105" s="712"/>
      <c r="O105" s="713"/>
      <c r="P105" s="688" t="s">
        <v>125</v>
      </c>
      <c r="Q105" s="688"/>
      <c r="R105" s="688"/>
      <c r="S105" s="688"/>
      <c r="T105" s="688"/>
      <c r="U105" s="688"/>
      <c r="V105" s="691"/>
      <c r="W105" s="692"/>
      <c r="X105" s="692"/>
      <c r="Y105" s="692"/>
      <c r="Z105" s="684"/>
      <c r="AA105" s="684"/>
      <c r="AB105" s="684"/>
    </row>
    <row r="106" spans="1:30" s="217" customFormat="1" ht="42" customHeight="1">
      <c r="A106" s="688" t="s">
        <v>125</v>
      </c>
      <c r="B106" s="688"/>
      <c r="C106" s="693" t="s">
        <v>125</v>
      </c>
      <c r="D106" s="693"/>
      <c r="E106" s="693"/>
      <c r="F106" s="688" t="s">
        <v>125</v>
      </c>
      <c r="G106" s="688"/>
      <c r="H106" s="688"/>
      <c r="I106" s="688"/>
      <c r="J106" s="688"/>
      <c r="K106" s="704" t="s">
        <v>427</v>
      </c>
      <c r="L106" s="705"/>
      <c r="M106" s="705"/>
      <c r="N106" s="705"/>
      <c r="O106" s="706"/>
      <c r="P106" s="688" t="s">
        <v>125</v>
      </c>
      <c r="Q106" s="688"/>
      <c r="R106" s="688"/>
      <c r="S106" s="688"/>
      <c r="T106" s="688"/>
      <c r="U106" s="688"/>
      <c r="V106" s="691"/>
      <c r="W106" s="692"/>
      <c r="X106" s="692"/>
      <c r="Y106" s="692"/>
      <c r="Z106" s="684"/>
      <c r="AA106" s="684"/>
      <c r="AB106" s="684"/>
    </row>
    <row r="107" spans="1:30" ht="34.5" customHeight="1">
      <c r="A107" s="244" t="s">
        <v>321</v>
      </c>
      <c r="B107" s="682" t="s">
        <v>364</v>
      </c>
      <c r="C107" s="682"/>
      <c r="D107" s="682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4"/>
      <c r="AA107" s="684"/>
      <c r="AB107" s="684"/>
    </row>
    <row r="108" spans="1:30" ht="30" customHeight="1">
      <c r="A108" s="244" t="s">
        <v>322</v>
      </c>
      <c r="B108" s="682" t="s">
        <v>367</v>
      </c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3"/>
      <c r="AA108" s="683"/>
      <c r="AB108" s="683"/>
    </row>
    <row r="109" spans="1:30" ht="40.5" customHeight="1">
      <c r="A109" s="244" t="s">
        <v>323</v>
      </c>
      <c r="B109" s="682" t="s">
        <v>366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3"/>
      <c r="AA109" s="683"/>
      <c r="AB109" s="683"/>
    </row>
    <row r="110" spans="1:30" ht="30" customHeight="1">
      <c r="A110" s="244" t="s">
        <v>335</v>
      </c>
      <c r="B110" s="750" t="s">
        <v>150</v>
      </c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49">
        <f>SUM(Z96:AB97,Z99:AB100,Z102:AB103,Z105:AB109)</f>
        <v>0</v>
      </c>
      <c r="AA110" s="749"/>
      <c r="AB110" s="749"/>
    </row>
    <row r="111" spans="1:30" ht="14.25" customHeight="1">
      <c r="A111" s="717" t="s">
        <v>336</v>
      </c>
      <c r="B111" s="761" t="s">
        <v>284</v>
      </c>
      <c r="C111" s="762"/>
      <c r="D111" s="762"/>
      <c r="E111" s="762"/>
      <c r="F111" s="762"/>
      <c r="G111" s="762"/>
      <c r="H111" s="763"/>
      <c r="I111" s="727" t="str">
        <f>IF(Z110&gt;0,"Wpisz wartość kursu EUR do PLN","nd")</f>
        <v>nd</v>
      </c>
      <c r="J111" s="728"/>
      <c r="K111" s="729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36" t="s">
        <v>191</v>
      </c>
      <c r="Z111" s="738" t="str">
        <f>IF(Z110=0,"",W89-Z110)</f>
        <v/>
      </c>
      <c r="AA111" s="739"/>
      <c r="AB111" s="740"/>
    </row>
    <row r="112" spans="1:30" ht="14.25" customHeight="1">
      <c r="A112" s="718"/>
      <c r="B112" s="764"/>
      <c r="C112" s="422"/>
      <c r="D112" s="422"/>
      <c r="E112" s="422"/>
      <c r="F112" s="422"/>
      <c r="G112" s="422"/>
      <c r="H112" s="765"/>
      <c r="I112" s="730"/>
      <c r="J112" s="731"/>
      <c r="K112" s="732"/>
      <c r="L112" s="744" t="s">
        <v>190</v>
      </c>
      <c r="M112" s="745"/>
      <c r="N112" s="792"/>
      <c r="O112" s="793"/>
      <c r="P112" s="793"/>
      <c r="Q112" s="793"/>
      <c r="R112" s="793"/>
      <c r="S112" s="793"/>
      <c r="T112" s="793"/>
      <c r="U112" s="793"/>
      <c r="V112" s="793"/>
      <c r="W112" s="794"/>
      <c r="X112" s="280"/>
      <c r="Y112" s="737"/>
      <c r="Z112" s="741"/>
      <c r="AA112" s="742"/>
      <c r="AB112" s="743"/>
    </row>
    <row r="113" spans="1:30" ht="25.5" customHeight="1">
      <c r="A113" s="719"/>
      <c r="B113" s="766"/>
      <c r="C113" s="767"/>
      <c r="D113" s="767"/>
      <c r="E113" s="767"/>
      <c r="F113" s="767"/>
      <c r="G113" s="767"/>
      <c r="H113" s="768"/>
      <c r="I113" s="733"/>
      <c r="J113" s="734"/>
      <c r="K113" s="735"/>
      <c r="L113" s="746"/>
      <c r="M113" s="747"/>
      <c r="N113" s="748" t="s">
        <v>74</v>
      </c>
      <c r="O113" s="748"/>
      <c r="P113" s="748"/>
      <c r="Q113" s="748"/>
      <c r="R113" s="748"/>
      <c r="S113" s="748"/>
      <c r="T113" s="748"/>
      <c r="U113" s="748"/>
      <c r="V113" s="748"/>
      <c r="W113" s="748"/>
      <c r="X113" s="143"/>
      <c r="Y113" s="287" t="s">
        <v>4</v>
      </c>
      <c r="Z113" s="749" t="str">
        <f>IF(Z110=0,"",Z111*I111)</f>
        <v/>
      </c>
      <c r="AA113" s="749"/>
      <c r="AB113" s="749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52" t="s">
        <v>324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  <c r="W116" s="769">
        <v>20000</v>
      </c>
      <c r="X116" s="770"/>
      <c r="Y116" s="770"/>
      <c r="Z116" s="771"/>
      <c r="AA116" s="284" t="s">
        <v>5</v>
      </c>
      <c r="AB116" s="775" t="str">
        <f>IF(Z138=0,"","x")</f>
        <v/>
      </c>
    </row>
    <row r="117" spans="1:30" ht="3" customHeight="1">
      <c r="A117" s="755"/>
      <c r="B117" s="756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7"/>
      <c r="W117" s="772"/>
      <c r="X117" s="773"/>
      <c r="Y117" s="773"/>
      <c r="Z117" s="774"/>
      <c r="AB117" s="776"/>
      <c r="AD117" s="275"/>
    </row>
    <row r="118" spans="1:30" ht="13.35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2" t="s">
        <v>325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758" t="s">
        <v>185</v>
      </c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60"/>
    </row>
    <row r="122" spans="1:30" ht="35.25" customHeight="1">
      <c r="A122" s="714" t="s">
        <v>183</v>
      </c>
      <c r="B122" s="714"/>
      <c r="C122" s="714" t="s">
        <v>147</v>
      </c>
      <c r="D122" s="714"/>
      <c r="E122" s="714"/>
      <c r="F122" s="714" t="s">
        <v>148</v>
      </c>
      <c r="G122" s="714"/>
      <c r="H122" s="714"/>
      <c r="I122" s="714"/>
      <c r="J122" s="714"/>
      <c r="K122" s="714" t="s">
        <v>161</v>
      </c>
      <c r="L122" s="715"/>
      <c r="M122" s="715"/>
      <c r="N122" s="715"/>
      <c r="O122" s="715"/>
      <c r="P122" s="714" t="s">
        <v>314</v>
      </c>
      <c r="Q122" s="715"/>
      <c r="R122" s="715"/>
      <c r="S122" s="715"/>
      <c r="T122" s="715"/>
      <c r="U122" s="715"/>
      <c r="V122" s="751" t="s">
        <v>149</v>
      </c>
      <c r="W122" s="751"/>
      <c r="X122" s="751"/>
      <c r="Y122" s="751"/>
      <c r="Z122" s="714" t="s">
        <v>196</v>
      </c>
      <c r="AA122" s="714"/>
      <c r="AB122" s="714"/>
    </row>
    <row r="123" spans="1:30" ht="18.75" customHeight="1">
      <c r="A123" s="710" t="s">
        <v>390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</row>
    <row r="124" spans="1:30" ht="42" customHeight="1">
      <c r="A124" s="688"/>
      <c r="B124" s="688"/>
      <c r="C124" s="693"/>
      <c r="D124" s="693"/>
      <c r="E124" s="693"/>
      <c r="F124" s="688"/>
      <c r="G124" s="688"/>
      <c r="H124" s="688"/>
      <c r="I124" s="688"/>
      <c r="J124" s="688"/>
      <c r="K124" s="690" t="s">
        <v>391</v>
      </c>
      <c r="L124" s="690"/>
      <c r="M124" s="690"/>
      <c r="N124" s="690"/>
      <c r="O124" s="690"/>
      <c r="P124" s="688"/>
      <c r="Q124" s="688"/>
      <c r="R124" s="688"/>
      <c r="S124" s="688"/>
      <c r="T124" s="688"/>
      <c r="U124" s="688"/>
      <c r="V124" s="691"/>
      <c r="W124" s="692"/>
      <c r="X124" s="692"/>
      <c r="Y124" s="692"/>
      <c r="Z124" s="684"/>
      <c r="AA124" s="684"/>
      <c r="AB124" s="684"/>
    </row>
    <row r="125" spans="1:30" s="217" customFormat="1" ht="42" customHeight="1">
      <c r="A125" s="688"/>
      <c r="B125" s="688"/>
      <c r="C125" s="693"/>
      <c r="D125" s="693"/>
      <c r="E125" s="693"/>
      <c r="F125" s="688"/>
      <c r="G125" s="688"/>
      <c r="H125" s="688"/>
      <c r="I125" s="688"/>
      <c r="J125" s="688"/>
      <c r="K125" s="694" t="s">
        <v>392</v>
      </c>
      <c r="L125" s="694"/>
      <c r="M125" s="694"/>
      <c r="N125" s="694"/>
      <c r="O125" s="694"/>
      <c r="P125" s="688"/>
      <c r="Q125" s="688"/>
      <c r="R125" s="688"/>
      <c r="S125" s="688"/>
      <c r="T125" s="688"/>
      <c r="U125" s="688"/>
      <c r="V125" s="691"/>
      <c r="W125" s="692"/>
      <c r="X125" s="692"/>
      <c r="Y125" s="692"/>
      <c r="Z125" s="684"/>
      <c r="AA125" s="684"/>
      <c r="AB125" s="684"/>
    </row>
    <row r="126" spans="1:30" ht="18.75" customHeight="1">
      <c r="A126" s="707" t="s">
        <v>453</v>
      </c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9"/>
      <c r="AD126" s="257" t="s">
        <v>379</v>
      </c>
    </row>
    <row r="127" spans="1:30" ht="42" customHeight="1">
      <c r="A127" s="688"/>
      <c r="B127" s="688"/>
      <c r="C127" s="693"/>
      <c r="D127" s="693"/>
      <c r="E127" s="693"/>
      <c r="F127" s="688"/>
      <c r="G127" s="688"/>
      <c r="H127" s="688"/>
      <c r="I127" s="688"/>
      <c r="J127" s="688"/>
      <c r="K127" s="690" t="s">
        <v>424</v>
      </c>
      <c r="L127" s="690"/>
      <c r="M127" s="690"/>
      <c r="N127" s="690"/>
      <c r="O127" s="690"/>
      <c r="P127" s="688"/>
      <c r="Q127" s="688"/>
      <c r="R127" s="688"/>
      <c r="S127" s="688"/>
      <c r="T127" s="688"/>
      <c r="U127" s="688"/>
      <c r="V127" s="691"/>
      <c r="W127" s="692"/>
      <c r="X127" s="692"/>
      <c r="Y127" s="692"/>
      <c r="Z127" s="684"/>
      <c r="AA127" s="684"/>
      <c r="AB127" s="684"/>
      <c r="AD127" s="255" t="s">
        <v>380</v>
      </c>
    </row>
    <row r="128" spans="1:30" s="217" customFormat="1" ht="42" customHeight="1">
      <c r="A128" s="688"/>
      <c r="B128" s="688"/>
      <c r="C128" s="693"/>
      <c r="D128" s="693"/>
      <c r="E128" s="693"/>
      <c r="F128" s="688"/>
      <c r="G128" s="688"/>
      <c r="H128" s="688"/>
      <c r="I128" s="688"/>
      <c r="J128" s="688"/>
      <c r="K128" s="694" t="s">
        <v>424</v>
      </c>
      <c r="L128" s="694"/>
      <c r="M128" s="694"/>
      <c r="N128" s="694"/>
      <c r="O128" s="694"/>
      <c r="P128" s="688"/>
      <c r="Q128" s="688"/>
      <c r="R128" s="688"/>
      <c r="S128" s="688"/>
      <c r="T128" s="688"/>
      <c r="U128" s="688"/>
      <c r="V128" s="691"/>
      <c r="W128" s="692"/>
      <c r="X128" s="692"/>
      <c r="Y128" s="692"/>
      <c r="Z128" s="684"/>
      <c r="AA128" s="684"/>
      <c r="AB128" s="684"/>
    </row>
    <row r="129" spans="1:28" ht="18.75" customHeight="1">
      <c r="A129" s="685" t="s">
        <v>454</v>
      </c>
      <c r="B129" s="686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6"/>
      <c r="O129" s="686"/>
      <c r="P129" s="686"/>
      <c r="Q129" s="686"/>
      <c r="R129" s="686"/>
      <c r="S129" s="686"/>
      <c r="T129" s="686"/>
      <c r="U129" s="686"/>
      <c r="V129" s="686"/>
      <c r="W129" s="686"/>
      <c r="X129" s="686"/>
      <c r="Y129" s="686"/>
      <c r="Z129" s="686"/>
      <c r="AA129" s="686"/>
      <c r="AB129" s="687"/>
    </row>
    <row r="130" spans="1:28" ht="42" customHeight="1">
      <c r="A130" s="688" t="s">
        <v>125</v>
      </c>
      <c r="B130" s="688"/>
      <c r="C130" s="689" t="s">
        <v>125</v>
      </c>
      <c r="D130" s="689"/>
      <c r="E130" s="689"/>
      <c r="F130" s="688" t="s">
        <v>125</v>
      </c>
      <c r="G130" s="688"/>
      <c r="H130" s="688"/>
      <c r="I130" s="688"/>
      <c r="J130" s="688"/>
      <c r="K130" s="690" t="s">
        <v>425</v>
      </c>
      <c r="L130" s="690"/>
      <c r="M130" s="690"/>
      <c r="N130" s="690"/>
      <c r="O130" s="690"/>
      <c r="P130" s="688" t="s">
        <v>125</v>
      </c>
      <c r="Q130" s="688"/>
      <c r="R130" s="688"/>
      <c r="S130" s="688"/>
      <c r="T130" s="688"/>
      <c r="U130" s="688"/>
      <c r="V130" s="691"/>
      <c r="W130" s="692"/>
      <c r="X130" s="692"/>
      <c r="Y130" s="692"/>
      <c r="Z130" s="684"/>
      <c r="AA130" s="684"/>
      <c r="AB130" s="684"/>
    </row>
    <row r="131" spans="1:28" s="217" customFormat="1" ht="42" customHeight="1">
      <c r="A131" s="688" t="s">
        <v>125</v>
      </c>
      <c r="B131" s="688"/>
      <c r="C131" s="689" t="s">
        <v>125</v>
      </c>
      <c r="D131" s="689"/>
      <c r="E131" s="689"/>
      <c r="F131" s="688" t="s">
        <v>125</v>
      </c>
      <c r="G131" s="688"/>
      <c r="H131" s="688"/>
      <c r="I131" s="688"/>
      <c r="J131" s="688"/>
      <c r="K131" s="694" t="s">
        <v>433</v>
      </c>
      <c r="L131" s="694"/>
      <c r="M131" s="694"/>
      <c r="N131" s="694"/>
      <c r="O131" s="694"/>
      <c r="P131" s="688" t="s">
        <v>125</v>
      </c>
      <c r="Q131" s="688"/>
      <c r="R131" s="688"/>
      <c r="S131" s="688"/>
      <c r="T131" s="688"/>
      <c r="U131" s="688"/>
      <c r="V131" s="691"/>
      <c r="W131" s="692"/>
      <c r="X131" s="692"/>
      <c r="Y131" s="692"/>
      <c r="Z131" s="684"/>
      <c r="AA131" s="684"/>
      <c r="AB131" s="684"/>
    </row>
    <row r="132" spans="1:28" ht="18.75" customHeight="1">
      <c r="A132" s="710" t="s">
        <v>455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</row>
    <row r="133" spans="1:28" ht="42" customHeight="1">
      <c r="A133" s="688" t="s">
        <v>125</v>
      </c>
      <c r="B133" s="688"/>
      <c r="C133" s="689" t="s">
        <v>125</v>
      </c>
      <c r="D133" s="689"/>
      <c r="E133" s="689"/>
      <c r="F133" s="688" t="s">
        <v>125</v>
      </c>
      <c r="G133" s="688"/>
      <c r="H133" s="688"/>
      <c r="I133" s="688"/>
      <c r="J133" s="688"/>
      <c r="K133" s="711" t="s">
        <v>417</v>
      </c>
      <c r="L133" s="712"/>
      <c r="M133" s="712"/>
      <c r="N133" s="712"/>
      <c r="O133" s="713"/>
      <c r="P133" s="688" t="s">
        <v>125</v>
      </c>
      <c r="Q133" s="688"/>
      <c r="R133" s="688"/>
      <c r="S133" s="688"/>
      <c r="T133" s="688"/>
      <c r="U133" s="688"/>
      <c r="V133" s="691"/>
      <c r="W133" s="692"/>
      <c r="X133" s="692"/>
      <c r="Y133" s="692"/>
      <c r="Z133" s="684"/>
      <c r="AA133" s="684"/>
      <c r="AB133" s="684"/>
    </row>
    <row r="134" spans="1:28" s="217" customFormat="1" ht="42" customHeight="1">
      <c r="A134" s="688" t="s">
        <v>125</v>
      </c>
      <c r="B134" s="688"/>
      <c r="C134" s="689" t="s">
        <v>125</v>
      </c>
      <c r="D134" s="689"/>
      <c r="E134" s="689"/>
      <c r="F134" s="688" t="s">
        <v>125</v>
      </c>
      <c r="G134" s="688"/>
      <c r="H134" s="688"/>
      <c r="I134" s="688"/>
      <c r="J134" s="688"/>
      <c r="K134" s="704" t="s">
        <v>426</v>
      </c>
      <c r="L134" s="705"/>
      <c r="M134" s="705"/>
      <c r="N134" s="705"/>
      <c r="O134" s="706"/>
      <c r="P134" s="688" t="s">
        <v>125</v>
      </c>
      <c r="Q134" s="688"/>
      <c r="R134" s="688"/>
      <c r="S134" s="688"/>
      <c r="T134" s="688"/>
      <c r="U134" s="688"/>
      <c r="V134" s="691"/>
      <c r="W134" s="692"/>
      <c r="X134" s="692"/>
      <c r="Y134" s="692"/>
      <c r="Z134" s="684"/>
      <c r="AA134" s="684"/>
      <c r="AB134" s="684"/>
    </row>
    <row r="135" spans="1:28" ht="36" customHeight="1">
      <c r="A135" s="244" t="s">
        <v>326</v>
      </c>
      <c r="B135" s="682" t="s">
        <v>364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4"/>
      <c r="AA135" s="684"/>
      <c r="AB135" s="684"/>
    </row>
    <row r="136" spans="1:28" ht="28.5" customHeight="1">
      <c r="A136" s="244" t="s">
        <v>327</v>
      </c>
      <c r="B136" s="682" t="s">
        <v>367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3"/>
      <c r="AA136" s="683"/>
      <c r="AB136" s="683"/>
    </row>
    <row r="137" spans="1:28" ht="40.5" customHeight="1">
      <c r="A137" s="244" t="s">
        <v>328</v>
      </c>
      <c r="B137" s="682" t="s">
        <v>366</v>
      </c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3"/>
      <c r="AA137" s="683"/>
      <c r="AB137" s="683"/>
    </row>
    <row r="138" spans="1:28" ht="28.5" customHeight="1">
      <c r="A138" s="244" t="s">
        <v>337</v>
      </c>
      <c r="B138" s="750" t="s">
        <v>150</v>
      </c>
      <c r="C138" s="750"/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49">
        <f>SUM(Z124:AB125,Z127:AB128,Z130:AB131,Z133:AB137)</f>
        <v>0</v>
      </c>
      <c r="AA138" s="749"/>
      <c r="AB138" s="749"/>
    </row>
    <row r="139" spans="1:28" ht="14.25" customHeight="1">
      <c r="A139" s="717" t="s">
        <v>338</v>
      </c>
      <c r="B139" s="720" t="s">
        <v>284</v>
      </c>
      <c r="C139" s="546"/>
      <c r="D139" s="546"/>
      <c r="E139" s="546"/>
      <c r="F139" s="546"/>
      <c r="G139" s="546"/>
      <c r="H139" s="721"/>
      <c r="I139" s="727" t="str">
        <f>IF(Z138&gt;0,"Wpisz wartość kursu EUR do PLN","nd")</f>
        <v>nd</v>
      </c>
      <c r="J139" s="728"/>
      <c r="K139" s="729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36" t="s">
        <v>191</v>
      </c>
      <c r="Z139" s="738" t="str">
        <f>IF(Z138=0,"",W116-Z138)</f>
        <v/>
      </c>
      <c r="AA139" s="739"/>
      <c r="AB139" s="740"/>
    </row>
    <row r="140" spans="1:28" ht="14.25" customHeight="1">
      <c r="A140" s="718"/>
      <c r="B140" s="722"/>
      <c r="C140" s="602"/>
      <c r="D140" s="602"/>
      <c r="E140" s="602"/>
      <c r="F140" s="602"/>
      <c r="G140" s="602"/>
      <c r="H140" s="723"/>
      <c r="I140" s="730"/>
      <c r="J140" s="731"/>
      <c r="K140" s="732"/>
      <c r="L140" s="744" t="s">
        <v>190</v>
      </c>
      <c r="M140" s="745"/>
      <c r="N140" s="807"/>
      <c r="O140" s="808"/>
      <c r="P140" s="808"/>
      <c r="Q140" s="808"/>
      <c r="R140" s="808"/>
      <c r="S140" s="808"/>
      <c r="T140" s="808"/>
      <c r="U140" s="808"/>
      <c r="V140" s="808"/>
      <c r="W140" s="809"/>
      <c r="Y140" s="737"/>
      <c r="Z140" s="741"/>
      <c r="AA140" s="742"/>
      <c r="AB140" s="743"/>
    </row>
    <row r="141" spans="1:28" ht="25.5" customHeight="1">
      <c r="A141" s="719"/>
      <c r="B141" s="724"/>
      <c r="C141" s="725"/>
      <c r="D141" s="725"/>
      <c r="E141" s="725"/>
      <c r="F141" s="725"/>
      <c r="G141" s="725"/>
      <c r="H141" s="726"/>
      <c r="I141" s="733"/>
      <c r="J141" s="734"/>
      <c r="K141" s="735"/>
      <c r="L141" s="746"/>
      <c r="M141" s="747"/>
      <c r="N141" s="748" t="s">
        <v>74</v>
      </c>
      <c r="O141" s="748"/>
      <c r="P141" s="748"/>
      <c r="Q141" s="748"/>
      <c r="R141" s="748"/>
      <c r="S141" s="748"/>
      <c r="T141" s="748"/>
      <c r="U141" s="748"/>
      <c r="V141" s="748"/>
      <c r="W141" s="748"/>
      <c r="X141" s="143"/>
      <c r="Y141" s="287" t="s">
        <v>4</v>
      </c>
      <c r="Z141" s="749" t="str">
        <f>IF(Z138=0,"",Z139*I139)</f>
        <v/>
      </c>
      <c r="AA141" s="749"/>
      <c r="AB141" s="749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695"/>
      <c r="P143" s="696"/>
      <c r="Q143" s="696"/>
      <c r="R143" s="696"/>
      <c r="S143" s="696"/>
      <c r="T143" s="696"/>
      <c r="U143" s="696"/>
      <c r="V143" s="696"/>
      <c r="W143" s="696"/>
      <c r="X143" s="696"/>
      <c r="Y143" s="696"/>
      <c r="Z143" s="696"/>
      <c r="AA143" s="696"/>
      <c r="AB143" s="697"/>
    </row>
    <row r="144" spans="1:28" ht="12" customHeight="1">
      <c r="A144" s="155"/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157"/>
      <c r="N144" s="50"/>
      <c r="O144" s="698"/>
      <c r="P144" s="699"/>
      <c r="Q144" s="699"/>
      <c r="R144" s="699"/>
      <c r="S144" s="699"/>
      <c r="T144" s="699"/>
      <c r="U144" s="699"/>
      <c r="V144" s="699"/>
      <c r="W144" s="699"/>
      <c r="X144" s="699"/>
      <c r="Y144" s="699"/>
      <c r="Z144" s="699"/>
      <c r="AA144" s="699"/>
      <c r="AB144" s="700"/>
    </row>
    <row r="145" spans="1:28" ht="12" customHeight="1">
      <c r="A145" s="155"/>
      <c r="B145" s="806"/>
      <c r="C145" s="806"/>
      <c r="D145" s="806"/>
      <c r="E145" s="806"/>
      <c r="F145" s="806"/>
      <c r="G145" s="806"/>
      <c r="H145" s="806"/>
      <c r="I145" s="806"/>
      <c r="J145" s="806"/>
      <c r="K145" s="806"/>
      <c r="L145" s="806"/>
      <c r="M145" s="157"/>
      <c r="N145" s="50"/>
      <c r="O145" s="698"/>
      <c r="P145" s="699"/>
      <c r="Q145" s="699"/>
      <c r="R145" s="699"/>
      <c r="S145" s="699"/>
      <c r="T145" s="699"/>
      <c r="U145" s="699"/>
      <c r="V145" s="699"/>
      <c r="W145" s="699"/>
      <c r="X145" s="699"/>
      <c r="Y145" s="699"/>
      <c r="Z145" s="699"/>
      <c r="AA145" s="699"/>
      <c r="AB145" s="700"/>
    </row>
    <row r="146" spans="1:28" ht="12" customHeight="1">
      <c r="A146" s="155"/>
      <c r="B146" s="806"/>
      <c r="C146" s="806"/>
      <c r="D146" s="806"/>
      <c r="E146" s="806"/>
      <c r="F146" s="806"/>
      <c r="G146" s="806"/>
      <c r="H146" s="806"/>
      <c r="I146" s="806"/>
      <c r="J146" s="806"/>
      <c r="K146" s="806"/>
      <c r="L146" s="806"/>
      <c r="M146" s="157"/>
      <c r="N146" s="50"/>
      <c r="O146" s="698"/>
      <c r="P146" s="699"/>
      <c r="Q146" s="699"/>
      <c r="R146" s="699"/>
      <c r="S146" s="699"/>
      <c r="T146" s="699"/>
      <c r="U146" s="699"/>
      <c r="V146" s="699"/>
      <c r="W146" s="699"/>
      <c r="X146" s="699"/>
      <c r="Y146" s="699"/>
      <c r="Z146" s="699"/>
      <c r="AA146" s="699"/>
      <c r="AB146" s="700"/>
    </row>
    <row r="147" spans="1:28" ht="12" customHeight="1">
      <c r="A147" s="155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  <c r="M147" s="157"/>
      <c r="N147" s="50"/>
      <c r="O147" s="698"/>
      <c r="P147" s="699"/>
      <c r="Q147" s="699"/>
      <c r="R147" s="699"/>
      <c r="S147" s="699"/>
      <c r="T147" s="699"/>
      <c r="U147" s="699"/>
      <c r="V147" s="699"/>
      <c r="W147" s="699"/>
      <c r="X147" s="699"/>
      <c r="Y147" s="699"/>
      <c r="Z147" s="699"/>
      <c r="AA147" s="699"/>
      <c r="AB147" s="700"/>
    </row>
    <row r="148" spans="1:28" ht="12" customHeight="1">
      <c r="A148" s="155"/>
      <c r="B148" s="806"/>
      <c r="C148" s="806"/>
      <c r="D148" s="806"/>
      <c r="E148" s="806"/>
      <c r="F148" s="806"/>
      <c r="G148" s="806"/>
      <c r="H148" s="806"/>
      <c r="I148" s="806"/>
      <c r="J148" s="806"/>
      <c r="K148" s="806"/>
      <c r="L148" s="806"/>
      <c r="M148" s="157"/>
      <c r="N148" s="50"/>
      <c r="O148" s="698"/>
      <c r="P148" s="699"/>
      <c r="Q148" s="699"/>
      <c r="R148" s="699"/>
      <c r="S148" s="699"/>
      <c r="T148" s="699"/>
      <c r="U148" s="699"/>
      <c r="V148" s="699"/>
      <c r="W148" s="699"/>
      <c r="X148" s="699"/>
      <c r="Y148" s="699"/>
      <c r="Z148" s="699"/>
      <c r="AA148" s="699"/>
      <c r="AB148" s="700"/>
    </row>
    <row r="149" spans="1:28" ht="15.95" customHeight="1">
      <c r="A149" s="155"/>
      <c r="B149" s="806"/>
      <c r="C149" s="806"/>
      <c r="D149" s="806"/>
      <c r="E149" s="806"/>
      <c r="F149" s="806"/>
      <c r="G149" s="806"/>
      <c r="H149" s="806"/>
      <c r="I149" s="806"/>
      <c r="J149" s="806"/>
      <c r="K149" s="806"/>
      <c r="L149" s="806"/>
      <c r="M149" s="157"/>
      <c r="N149" s="50"/>
      <c r="O149" s="698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700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698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700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701"/>
      <c r="P151" s="702"/>
      <c r="Q151" s="702"/>
      <c r="R151" s="702"/>
      <c r="S151" s="702"/>
      <c r="T151" s="702"/>
      <c r="U151" s="702"/>
      <c r="V151" s="702"/>
      <c r="W151" s="702"/>
      <c r="X151" s="702"/>
      <c r="Y151" s="702"/>
      <c r="Z151" s="702"/>
      <c r="AA151" s="702"/>
      <c r="AB151" s="703"/>
    </row>
    <row r="152" spans="1:28" ht="12" customHeight="1">
      <c r="A152" s="614" t="s">
        <v>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161"/>
      <c r="O152" s="614" t="s">
        <v>359</v>
      </c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</row>
    <row r="154" spans="1:28" ht="15.75" customHeight="1">
      <c r="A154" s="716" t="s">
        <v>378</v>
      </c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40625" defaultRowHeight="12"/>
  <cols>
    <col min="1" max="19" width="2.5703125" style="164" customWidth="1"/>
    <col min="20" max="20" width="3" style="164" customWidth="1"/>
    <col min="21" max="34" width="3.42578125" style="164" customWidth="1"/>
    <col min="35" max="35" width="2.5703125" style="164" customWidth="1"/>
    <col min="36" max="36" width="2.85546875" style="164" customWidth="1"/>
    <col min="37" max="16384" width="9.14062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200"/>
      <c r="Y2" s="200"/>
      <c r="Z2" s="200"/>
      <c r="AA2" s="200"/>
      <c r="AB2" s="200"/>
      <c r="AC2" s="200"/>
      <c r="AD2" s="826" t="s">
        <v>274</v>
      </c>
      <c r="AE2" s="827"/>
      <c r="AF2" s="827"/>
      <c r="AG2" s="827"/>
      <c r="AH2" s="828"/>
      <c r="AI2" s="44"/>
      <c r="AJ2" s="33"/>
    </row>
    <row r="3" spans="1:36" ht="6.75" customHeight="1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1"/>
      <c r="AJ3" s="165"/>
    </row>
    <row r="4" spans="1:36" ht="22.5" customHeight="1">
      <c r="A4" s="832" t="s">
        <v>435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4"/>
      <c r="AJ4" s="166"/>
    </row>
    <row r="5" spans="1:36" ht="24.75" customHeight="1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4"/>
      <c r="AJ5" s="165"/>
    </row>
    <row r="6" spans="1:36">
      <c r="A6" s="30"/>
      <c r="B6" s="837" t="s">
        <v>113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44"/>
    </row>
    <row r="7" spans="1:36" ht="6" customHeight="1">
      <c r="A7" s="30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44"/>
    </row>
    <row r="8" spans="1:36" ht="36" customHeight="1">
      <c r="A8" s="167"/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  <c r="AI8" s="44"/>
    </row>
    <row r="9" spans="1:36">
      <c r="A9" s="32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  <c r="AI9" s="44"/>
    </row>
    <row r="10" spans="1:36" ht="13.5">
      <c r="A10" s="32"/>
      <c r="B10" s="820" t="s">
        <v>299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584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6"/>
      <c r="AI12" s="31"/>
    </row>
    <row r="13" spans="1:36">
      <c r="A13" s="30"/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8"/>
      <c r="AI13" s="31"/>
    </row>
    <row r="14" spans="1:36" ht="13.5">
      <c r="A14" s="168"/>
      <c r="B14" s="821" t="s">
        <v>300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31"/>
    </row>
    <row r="15" spans="1:36" ht="6" customHeight="1">
      <c r="A15" s="30"/>
      <c r="B15" s="822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18" t="s">
        <v>114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584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6"/>
      <c r="AI18" s="31"/>
    </row>
    <row r="19" spans="1:35">
      <c r="A19" s="30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8"/>
      <c r="AI19" s="31"/>
    </row>
    <row r="20" spans="1:35">
      <c r="A20" s="30"/>
      <c r="B20" s="817" t="s">
        <v>368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31"/>
    </row>
    <row r="21" spans="1:35" ht="17.25" customHeight="1">
      <c r="A21" s="32"/>
      <c r="B21" s="602" t="s">
        <v>293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31"/>
    </row>
    <row r="22" spans="1:35" ht="18.75" customHeight="1">
      <c r="A22" s="32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31"/>
    </row>
    <row r="23" spans="1:35">
      <c r="A23" s="32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3" t="e">
        <f>IF(B_III_tyt_oper="","",B_III_tyt_oper)</f>
        <v>#REF!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31"/>
    </row>
    <row r="26" spans="1:35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8"/>
      <c r="AI26" s="31"/>
    </row>
    <row r="27" spans="1:35">
      <c r="A27" s="30"/>
      <c r="B27" s="817" t="s">
        <v>115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18" t="s">
        <v>116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2" t="s">
        <v>294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31"/>
    </row>
    <row r="32" spans="1:35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31"/>
    </row>
    <row r="33" spans="1:36">
      <c r="A33" s="30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31"/>
    </row>
    <row r="34" spans="1:36">
      <c r="A34" s="30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58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6"/>
      <c r="AI36" s="31"/>
    </row>
    <row r="37" spans="1:36">
      <c r="A37" s="30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8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6" customHeight="1">
      <c r="A43" s="30"/>
      <c r="B43" s="839" t="s">
        <v>387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173"/>
      <c r="U43" s="614" t="s">
        <v>360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18" t="s">
        <v>118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584" t="str">
        <f>IF(B18="","",B18)</f>
        <v/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6"/>
      <c r="AI47" s="31"/>
    </row>
    <row r="48" spans="1:36">
      <c r="A48" s="30"/>
      <c r="B48" s="466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8"/>
      <c r="AI48" s="31"/>
    </row>
    <row r="49" spans="1:36">
      <c r="A49" s="30"/>
      <c r="B49" s="817" t="s">
        <v>278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46" t="s">
        <v>289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175"/>
    </row>
    <row r="52" spans="1:36" ht="12.75" customHeight="1">
      <c r="A52" s="5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846"/>
      <c r="Q52" s="846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45"/>
      <c r="D56" s="845"/>
      <c r="E56" s="845"/>
      <c r="F56" s="845"/>
      <c r="G56" s="845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39" t="s">
        <v>387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173"/>
      <c r="U58" s="614" t="s">
        <v>360</v>
      </c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31"/>
      <c r="AJ58" s="174"/>
    </row>
    <row r="59" spans="1:36" ht="12" customHeight="1">
      <c r="A59" s="840" t="s">
        <v>295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841"/>
      <c r="AI59" s="176"/>
    </row>
    <row r="60" spans="1:36" ht="26.45" customHeight="1">
      <c r="A60" s="842" t="s">
        <v>502</v>
      </c>
      <c r="B60" s="843"/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tabSelected="1" showOutlineSymbols="0" view="pageBreakPreview" topLeftCell="A21" zoomScaleNormal="100" zoomScaleSheetLayoutView="100" workbookViewId="0">
      <selection activeCell="B7" sqref="B7:AH10"/>
    </sheetView>
  </sheetViews>
  <sheetFormatPr defaultColWidth="9.140625" defaultRowHeight="12.75"/>
  <cols>
    <col min="1" max="19" width="2.5703125" style="126" customWidth="1"/>
    <col min="20" max="20" width="3" style="126" customWidth="1"/>
    <col min="21" max="34" width="3.42578125" style="126" customWidth="1"/>
    <col min="35" max="35" width="2.5703125" style="126" customWidth="1"/>
    <col min="36" max="36" width="2.85546875" style="126" customWidth="1"/>
    <col min="37" max="16384" width="9.14062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58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178"/>
      <c r="Y2" s="178"/>
      <c r="Z2" s="178"/>
      <c r="AA2" s="178"/>
      <c r="AB2" s="178"/>
      <c r="AC2" s="178"/>
      <c r="AD2" s="578" t="s">
        <v>274</v>
      </c>
      <c r="AE2" s="579"/>
      <c r="AF2" s="579"/>
      <c r="AG2" s="579"/>
      <c r="AH2" s="580"/>
      <c r="AI2" s="201"/>
      <c r="AJ2" s="178"/>
    </row>
    <row r="3" spans="1:36" ht="6.75" customHeight="1">
      <c r="A3" s="860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861"/>
      <c r="AJ3" s="179"/>
    </row>
    <row r="4" spans="1:36" ht="42" customHeight="1">
      <c r="A4" s="832" t="s">
        <v>436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3"/>
      <c r="AJ4" s="180"/>
    </row>
    <row r="5" spans="1:36">
      <c r="A5" s="181"/>
      <c r="B5" s="837" t="s">
        <v>113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6"/>
      <c r="AI7" s="201"/>
    </row>
    <row r="8" spans="1:36" ht="11.25" customHeight="1">
      <c r="A8" s="182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2"/>
      <c r="AI8" s="201"/>
    </row>
    <row r="9" spans="1:36" ht="11.25" customHeight="1">
      <c r="A9" s="96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201"/>
    </row>
    <row r="10" spans="1:36" ht="11.25" customHeight="1">
      <c r="A10" s="96"/>
      <c r="B10" s="466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8"/>
      <c r="AI10" s="201"/>
    </row>
    <row r="11" spans="1:36" ht="13.5">
      <c r="A11" s="96"/>
      <c r="B11" s="820" t="s">
        <v>301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6"/>
      <c r="AI13" s="97"/>
    </row>
    <row r="14" spans="1:36" ht="11.25" customHeight="1">
      <c r="A14" s="181"/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2"/>
      <c r="AI14" s="97"/>
    </row>
    <row r="15" spans="1:36" ht="11.25" customHeight="1">
      <c r="A15" s="181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2"/>
      <c r="AI15" s="97"/>
    </row>
    <row r="16" spans="1:36" ht="11.25" customHeight="1">
      <c r="A16" s="181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8"/>
      <c r="AI16" s="97"/>
    </row>
    <row r="17" spans="1:35" ht="13.5">
      <c r="A17" s="168"/>
      <c r="B17" s="821" t="s">
        <v>302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97"/>
    </row>
    <row r="18" spans="1:35" ht="6" customHeight="1">
      <c r="A18" s="181"/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18" t="s">
        <v>114</v>
      </c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584" t="str">
        <f>IF(Zal_B_VII_B111!B18="","",Zal_B_VII_B111!B18)</f>
        <v/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6"/>
      <c r="AI21" s="97"/>
    </row>
    <row r="22" spans="1:35" ht="11.25" customHeight="1">
      <c r="A22" s="181"/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2"/>
      <c r="AI22" s="97"/>
    </row>
    <row r="23" spans="1:35" ht="11.25" customHeight="1">
      <c r="A23" s="181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8"/>
      <c r="AI23" s="97"/>
    </row>
    <row r="24" spans="1:35">
      <c r="A24" s="181"/>
      <c r="B24" s="817" t="s">
        <v>279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2" t="s">
        <v>297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97"/>
    </row>
    <row r="27" spans="1:35" ht="22.5" customHeight="1">
      <c r="A27" s="96"/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97"/>
    </row>
    <row r="28" spans="1:35">
      <c r="A28" s="96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3" t="e">
        <f>IF(B_III_tyt_oper="","",B_III_tyt_oper)</f>
        <v>#REF!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97"/>
    </row>
    <row r="31" spans="1:35" ht="10.5" customHeight="1">
      <c r="A31" s="181"/>
      <c r="B31" s="855"/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7"/>
      <c r="AI31" s="97"/>
    </row>
    <row r="32" spans="1:35" ht="10.5" customHeight="1">
      <c r="A32" s="181"/>
      <c r="B32" s="596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97"/>
    </row>
    <row r="33" spans="1:35">
      <c r="A33" s="181"/>
      <c r="B33" s="817" t="s">
        <v>115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97"/>
    </row>
    <row r="34" spans="1:35">
      <c r="A34" s="181"/>
      <c r="B34" s="818" t="s">
        <v>119</v>
      </c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2" t="s">
        <v>298</v>
      </c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97"/>
    </row>
    <row r="37" spans="1:35">
      <c r="A37" s="18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97"/>
    </row>
    <row r="38" spans="1:35">
      <c r="A38" s="18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97"/>
    </row>
    <row r="39" spans="1:35">
      <c r="A39" s="18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584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6"/>
      <c r="AI41" s="97"/>
    </row>
    <row r="42" spans="1:35">
      <c r="A42" s="181"/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2"/>
      <c r="AI42" s="97"/>
    </row>
    <row r="43" spans="1:35">
      <c r="A43" s="181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8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39" t="s">
        <v>117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173"/>
      <c r="U49" s="614" t="s">
        <v>361</v>
      </c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18" t="s">
        <v>120</v>
      </c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584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6"/>
      <c r="AI53" s="97"/>
    </row>
    <row r="54" spans="1:36">
      <c r="A54" s="181"/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2"/>
      <c r="AI54" s="97"/>
    </row>
    <row r="55" spans="1:36">
      <c r="A55" s="181"/>
      <c r="B55" s="466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8"/>
      <c r="AI55" s="97"/>
    </row>
    <row r="56" spans="1:36" ht="12.75" customHeight="1">
      <c r="A56" s="181"/>
      <c r="B56" s="817" t="s">
        <v>303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2" t="s">
        <v>121</v>
      </c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184"/>
    </row>
    <row r="59" spans="1:36" ht="15.75" customHeight="1">
      <c r="A59" s="185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53"/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39" t="s">
        <v>387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173"/>
      <c r="U64" s="614" t="s">
        <v>361</v>
      </c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97"/>
      <c r="AJ64" s="183"/>
    </row>
    <row r="65" spans="1:35" ht="15.75" customHeight="1">
      <c r="A65" s="840" t="s">
        <v>296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1"/>
      <c r="AI65" s="176"/>
    </row>
    <row r="66" spans="1:35" ht="21" customHeight="1">
      <c r="A66" s="847" t="s">
        <v>503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8"/>
      <c r="AA66" s="848"/>
      <c r="AB66" s="848"/>
      <c r="AC66" s="848"/>
      <c r="AD66" s="848"/>
      <c r="AE66" s="848"/>
      <c r="AF66" s="848"/>
      <c r="AG66" s="848"/>
      <c r="AH66" s="848"/>
      <c r="AI66" s="84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Tatiana</cp:lastModifiedBy>
  <cp:lastPrinted>2022-06-01T12:31:51Z</cp:lastPrinted>
  <dcterms:created xsi:type="dcterms:W3CDTF">2007-12-13T09:58:23Z</dcterms:created>
  <dcterms:modified xsi:type="dcterms:W3CDTF">2022-09-20T07:43:08Z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